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7627" documentId="13_ncr:1_{F6CB121F-512D-4AA6-A0C1-0FB36C537598}" xr6:coauthVersionLast="47" xr6:coauthVersionMax="47" xr10:uidLastSave="{ADF30776-2A69-412A-A56C-A8EB47460D63}"/>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4" i="4"/>
  <c r="G2" i="6"/>
  <c r="G3" i="6"/>
  <c r="G4" i="6"/>
  <c r="G5" i="6"/>
  <c r="G6" i="6"/>
  <c r="G7" i="6"/>
  <c r="G8" i="6"/>
  <c r="G9" i="6"/>
  <c r="G10" i="6"/>
  <c r="G11" i="6"/>
  <c r="G12" i="6"/>
  <c r="G13" i="6"/>
  <c r="G14"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J116" i="1"/>
  <c r="J11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I116" i="1"/>
  <c r="I11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116" i="1"/>
  <c r="B117" i="1"/>
  <c r="B5" i="5"/>
  <c r="B6" i="5"/>
  <c r="B7" i="5"/>
  <c r="B8" i="5"/>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4" i="2"/>
  <c r="G4" i="2"/>
  <c r="I4" i="2"/>
  <c r="J4" i="2"/>
  <c r="L4" i="2"/>
  <c r="B5" i="2"/>
  <c r="G5" i="2"/>
  <c r="I5" i="2"/>
  <c r="J5" i="2"/>
  <c r="L5" i="2"/>
  <c r="I14" i="6"/>
  <c r="I13" i="6"/>
  <c r="I12" i="6"/>
  <c r="I11" i="6"/>
  <c r="I10" i="6"/>
  <c r="I9" i="6"/>
  <c r="I8" i="6"/>
  <c r="I7" i="6"/>
  <c r="I6" i="6"/>
  <c r="I5" i="6"/>
  <c r="I4" i="6"/>
  <c r="I3" i="6"/>
  <c r="I2" i="6"/>
  <c r="I3" i="5"/>
  <c r="B2" i="6"/>
  <c r="J2" i="6"/>
  <c r="L2" i="6"/>
  <c r="B3" i="6"/>
  <c r="J3" i="6"/>
  <c r="L3" i="6"/>
  <c r="B4" i="6"/>
  <c r="J4" i="6"/>
  <c r="L4" i="6"/>
  <c r="B5" i="6"/>
  <c r="J5" i="6"/>
  <c r="L5" i="6"/>
  <c r="B6" i="6"/>
  <c r="J6" i="6"/>
  <c r="L6" i="6"/>
  <c r="B7" i="6"/>
  <c r="J7" i="6"/>
  <c r="L7" i="6"/>
  <c r="B8" i="6"/>
  <c r="J8" i="6"/>
  <c r="L8" i="6"/>
  <c r="B9" i="6"/>
  <c r="J9" i="6"/>
  <c r="L9" i="6"/>
  <c r="B10" i="6"/>
  <c r="J10" i="6"/>
  <c r="L10" i="6"/>
  <c r="B11" i="6"/>
  <c r="J11" i="6"/>
  <c r="L11" i="6"/>
  <c r="B12" i="6"/>
  <c r="J12" i="6"/>
  <c r="L12" i="6"/>
  <c r="B13" i="6"/>
  <c r="J13" i="6"/>
  <c r="L13" i="6"/>
  <c r="B14" i="6"/>
  <c r="J14" i="6"/>
  <c r="L14" i="6"/>
  <c r="G5" i="5"/>
  <c r="I5" i="5"/>
  <c r="J5" i="5"/>
  <c r="L5" i="5"/>
  <c r="G6" i="5"/>
  <c r="I6" i="5"/>
  <c r="J6" i="5"/>
  <c r="L6" i="5"/>
  <c r="G7" i="5"/>
  <c r="I7" i="5"/>
  <c r="J7" i="5"/>
  <c r="L7"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B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G2" i="1"/>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alcChain>
</file>

<file path=xl/sharedStrings.xml><?xml version="1.0" encoding="utf-8"?>
<sst xmlns="http://schemas.openxmlformats.org/spreadsheetml/2006/main" count="180323" uniqueCount="39131">
  <si>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</si>
  <si>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</si>
  <si>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</si>
  <si>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</si>
  <si>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</si>
  <si>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</si>
  <si>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</si>
  <si>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</si>
  <si>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</si>
  <si>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</si>
  <si>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</si>
  <si>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</si>
  <si>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</si>
  <si>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</si>
  <si>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</si>
  <si>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</si>
  <si>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</si>
  <si>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</si>
  <si>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</si>
  <si>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</si>
  <si>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</si>
  <si>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</si>
  <si>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</si>
  <si>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</si>
  <si>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</si>
  <si>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</si>
  <si>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</si>
  <si>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</si>
  <si>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</si>
  <si>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</si>
  <si>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</si>
  <si>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</si>
  <si>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</si>
  <si>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</si>
  <si>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</si>
  <si>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</si>
  <si>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</si>
  <si>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</si>
  <si>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</si>
  <si>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</si>
  <si>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</si>
  <si>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</si>
  <si>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</si>
  <si>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</si>
  <si>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</si>
  <si>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</si>
  <si>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</si>
  <si>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</si>
  <si>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</si>
  <si>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</si>
  <si>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</si>
  <si>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</si>
  <si>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</si>
  <si>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</si>
  <si>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</si>
  <si>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</si>
  <si>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</si>
  <si>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</si>
  <si>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</si>
  <si>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</si>
  <si>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</si>
  <si>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</si>
  <si>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</si>
  <si>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</si>
  <si>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</si>
  <si>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</si>
  <si>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</si>
  <si>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</si>
  <si>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</si>
  <si>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</si>
  <si>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</si>
  <si>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</si>
  <si>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</si>
  <si>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</si>
  <si>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</si>
  <si>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</si>
  <si>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</si>
  <si>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</si>
  <si>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</si>
  <si>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</si>
  <si>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</si>
  <si>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</si>
  <si>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</si>
  <si>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</si>
  <si>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</si>
  <si>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</si>
  <si>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</si>
  <si>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</si>
  <si>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</si>
  <si>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</si>
  <si>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</si>
  <si>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</si>
  <si>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</si>
  <si>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</si>
  <si>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</si>
  <si>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</si>
  <si>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</si>
  <si>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</si>
  <si>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</si>
  <si>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</si>
  <si>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</si>
  <si>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</si>
  <si>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</si>
  <si>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</si>
  <si>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</si>
  <si>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</si>
  <si>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</si>
  <si>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</si>
  <si>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</si>
  <si>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</si>
  <si>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</si>
  <si>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</si>
  <si>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</si>
  <si>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</si>
  <si>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</si>
  <si>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</si>
  <si>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</si>
  <si>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</si>
  <si>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</si>
  <si>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</si>
  <si>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</si>
  <si>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</si>
  <si>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</si>
  <si>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</si>
  <si>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</si>
  <si>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</si>
  <si>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</si>
  <si>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</si>
  <si>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</si>
  <si>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</si>
  <si>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</si>
  <si>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</si>
  <si>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</si>
  <si>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</si>
  <si>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</si>
  <si>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</si>
  <si>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</si>
  <si>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</si>
  <si>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</si>
  <si>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</si>
  <si>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</si>
  <si>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</si>
  <si>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</si>
  <si>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</si>
  <si>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</si>
  <si>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</si>
  <si>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</si>
  <si>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</si>
  <si>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</si>
  <si>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</si>
  <si>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</si>
  <si>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</si>
  <si>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</si>
  <si>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</si>
  <si>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</si>
  <si>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</si>
  <si>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</si>
  <si>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</si>
  <si>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</si>
  <si>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</si>
  <si>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</si>
  <si>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</si>
  <si>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</si>
  <si>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</si>
  <si>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</si>
  <si>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</si>
  <si>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</si>
  <si>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</si>
  <si>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</si>
  <si>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</si>
  <si>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</si>
  <si>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</si>
  <si>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</si>
  <si>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</si>
  <si>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</si>
  <si>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</si>
  <si>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</si>
  <si>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</si>
  <si>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</si>
  <si>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</si>
  <si>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</si>
  <si>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</si>
  <si>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</si>
  <si>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</si>
  <si>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</si>
  <si>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</si>
  <si>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</si>
  <si>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</si>
  <si>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</si>
  <si>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</si>
  <si>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</si>
  <si>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</si>
  <si>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</si>
  <si>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</si>
  <si>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</si>
  <si>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</si>
  <si>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</si>
  <si>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</si>
  <si>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</si>
  <si>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</si>
  <si>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</si>
  <si>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</si>
  <si>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</si>
  <si>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</si>
  <si>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</si>
  <si>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</si>
  <si>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</si>
  <si>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</si>
  <si>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</si>
  <si>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</si>
  <si>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</si>
  <si>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</si>
  <si>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</si>
  <si>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</si>
  <si>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</si>
  <si>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</si>
  <si>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</si>
  <si>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</si>
  <si>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</si>
  <si>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</si>
  <si>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</si>
  <si>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</si>
  <si>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</si>
  <si>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</si>
  <si>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</si>
  <si>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</si>
  <si>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</si>
  <si>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</si>
  <si>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</si>
  <si>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</si>
  <si>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</si>
  <si>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</si>
  <si>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</si>
  <si>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</si>
  <si>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</si>
  <si>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</si>
  <si>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</si>
  <si>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</si>
  <si>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</si>
  <si>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</si>
  <si>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</si>
  <si>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</si>
  <si>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</si>
  <si>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</si>
  <si>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</si>
  <si>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</si>
  <si>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</si>
  <si>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</si>
  <si>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</si>
  <si>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</si>
  <si>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</si>
  <si>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</si>
  <si>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</si>
  <si>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</si>
  <si>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</si>
  <si>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</si>
  <si>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</si>
  <si>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</si>
  <si>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</si>
  <si>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</si>
  <si>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</si>
  <si>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</si>
  <si>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</si>
  <si>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</si>
  <si>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</si>
  <si>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</si>
  <si>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</si>
  <si>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</si>
  <si>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</si>
  <si>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</si>
  <si>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</si>
  <si>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</si>
  <si>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</si>
  <si>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</si>
  <si>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</si>
  <si>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</si>
  <si>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</si>
  <si>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</si>
  <si>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</si>
  <si>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</si>
  <si>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</si>
  <si>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</si>
  <si>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</si>
  <si>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</si>
  <si>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</si>
  <si>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</si>
  <si>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</si>
  <si>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</si>
  <si>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</si>
  <si>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</si>
  <si>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</si>
  <si>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</si>
  <si>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</si>
  <si>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</si>
  <si>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</si>
  <si>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</si>
  <si>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</si>
  <si>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</si>
  <si>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</si>
  <si>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</si>
  <si>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</si>
  <si>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</si>
  <si>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</si>
  <si>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</si>
  <si>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</si>
  <si>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</si>
  <si>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</si>
  <si>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</si>
  <si>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</si>
  <si>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</si>
  <si>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</si>
  <si>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</si>
  <si>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</si>
  <si>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</si>
  <si>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</si>
  <si>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</si>
  <si>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</si>
  <si>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</si>
  <si>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</si>
  <si>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</si>
  <si>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</si>
  <si>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</si>
  <si>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</si>
  <si>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</si>
  <si>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</si>
  <si>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</si>
  <si>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</si>
  <si>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</si>
  <si>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</si>
  <si>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</si>
  <si>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</si>
  <si>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</si>
  <si>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</si>
  <si>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</si>
  <si>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</si>
  <si>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</si>
  <si>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</si>
  <si>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</si>
  <si>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</si>
  <si>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</si>
  <si>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</si>
  <si>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</si>
  <si>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</si>
  <si>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</si>
  <si>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</si>
  <si>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</si>
  <si>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</si>
  <si>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</si>
  <si>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</si>
  <si>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</si>
  <si>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</si>
  <si>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</si>
  <si>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</si>
  <si>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</si>
  <si>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</si>
  <si>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</si>
  <si>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</si>
  <si>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</si>
  <si>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</si>
  <si>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</si>
  <si>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</si>
  <si>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</si>
  <si>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</si>
  <si>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</si>
  <si>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</si>
  <si>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</si>
  <si>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</si>
  <si>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</si>
  <si>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</si>
  <si>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</si>
  <si>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</si>
  <si>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</si>
  <si>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</si>
  <si>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</si>
  <si>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</si>
  <si>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</si>
  <si>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</si>
  <si>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</si>
  <si>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</si>
  <si>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</si>
  <si>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</si>
  <si>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</si>
  <si>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</si>
  <si>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</si>
  <si>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</si>
  <si>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</si>
  <si>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</si>
  <si>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</si>
  <si>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</si>
  <si>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</si>
  <si>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</si>
  <si>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</si>
  <si>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</si>
  <si>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</si>
  <si>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</si>
  <si>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</si>
  <si>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</si>
  <si>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</si>
  <si>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</si>
  <si>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</si>
  <si>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</si>
  <si>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</si>
  <si>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</si>
  <si>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</si>
  <si>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</si>
  <si>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</si>
  <si>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</si>
  <si>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</si>
  <si>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</si>
  <si>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</si>
  <si>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</si>
  <si>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</si>
  <si>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</si>
  <si>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</si>
  <si>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</si>
  <si>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</si>
  <si>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</si>
  <si>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</si>
  <si>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</si>
  <si>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</si>
  <si>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</si>
  <si>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</si>
  <si>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</si>
  <si>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</si>
  <si>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</si>
  <si>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</si>
  <si>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</si>
  <si>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</si>
  <si>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</si>
  <si>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</si>
  <si>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</si>
  <si>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</si>
  <si>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</si>
  <si>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</si>
  <si>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</si>
  <si>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</si>
  <si>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</si>
  <si>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</si>
  <si>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</si>
  <si>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</si>
  <si>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</si>
  <si>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</si>
  <si>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</si>
  <si>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</si>
  <si>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</si>
  <si>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</si>
  <si>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</si>
  <si>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</si>
  <si>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</si>
  <si>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</si>
  <si>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</si>
  <si>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</si>
  <si>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</si>
  <si>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</si>
  <si>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</si>
  <si>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</si>
  <si>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</si>
  <si>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</si>
  <si>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</si>
  <si>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</si>
  <si>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</si>
  <si>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</si>
  <si>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</si>
  <si>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</si>
  <si>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</si>
  <si>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</si>
  <si>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</si>
  <si>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</si>
  <si>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</si>
  <si>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</si>
  <si>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</si>
  <si>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</si>
  <si>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</si>
  <si>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</si>
  <si>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</si>
  <si>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</si>
  <si>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</si>
  <si>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</si>
  <si>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</si>
  <si>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</si>
  <si>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</si>
  <si>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</si>
  <si>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</si>
  <si>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</si>
  <si>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</si>
  <si>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</si>
  <si>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</si>
  <si>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</si>
  <si>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</si>
  <si>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</si>
  <si>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</si>
  <si>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</si>
  <si>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</si>
  <si>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</si>
  <si>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</si>
  <si>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</si>
  <si>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</si>
  <si>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</si>
  <si>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</si>
  <si>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</si>
  <si>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</si>
  <si>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</si>
  <si>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</si>
  <si>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</si>
  <si>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</si>
  <si>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</si>
  <si>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</si>
  <si>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</si>
  <si>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</si>
  <si>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</si>
  <si>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</si>
  <si>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</si>
  <si>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</si>
  <si>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</si>
  <si>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</si>
  <si>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</si>
  <si>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</si>
  <si>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</si>
  <si>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</si>
  <si>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</si>
  <si>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</si>
  <si>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</si>
  <si>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</si>
  <si>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</si>
  <si>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</si>
  <si>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</si>
  <si>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</si>
  <si>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</si>
  <si>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</si>
  <si>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</si>
  <si>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</si>
  <si>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</si>
  <si>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</si>
  <si>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</si>
  <si>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</si>
  <si>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</si>
  <si>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</si>
  <si>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</si>
  <si>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</si>
  <si>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</si>
  <si>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</si>
  <si>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</si>
  <si>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</si>
  <si>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</si>
  <si>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</si>
  <si>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</si>
  <si>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</si>
  <si>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</si>
  <si>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</si>
  <si>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</si>
  <si>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</si>
  <si>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</si>
  <si>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</si>
  <si>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</si>
  <si>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</si>
  <si>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</si>
  <si>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</si>
  <si>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</si>
  <si>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</si>
  <si>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</si>
  <si>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</si>
  <si>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</si>
  <si>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</si>
  <si>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</si>
  <si>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</si>
  <si>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</si>
  <si>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</si>
  <si>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</si>
  <si>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</si>
  <si>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</si>
  <si>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</si>
  <si>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</si>
  <si>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</si>
  <si>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</si>
  <si>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</si>
  <si>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</si>
  <si>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</si>
  <si>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</si>
  <si>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</si>
  <si>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</si>
  <si>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</si>
  <si>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</si>
  <si>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</si>
  <si>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</si>
  <si>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</si>
  <si>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</si>
  <si>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</si>
  <si>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</si>
  <si>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</si>
  <si>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</si>
  <si>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</si>
  <si>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</si>
  <si>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</si>
  <si>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</si>
  <si>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</si>
  <si>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</si>
  <si>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</si>
  <si>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</si>
  <si>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</si>
  <si>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</si>
  <si>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</si>
  <si>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</si>
  <si>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</si>
  <si>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</si>
  <si>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</si>
  <si>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</si>
  <si>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</si>
  <si>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</si>
  <si>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</si>
  <si>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</si>
  <si>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</si>
  <si>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</si>
  <si>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</si>
  <si>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</si>
  <si>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</si>
  <si>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</si>
  <si>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</si>
  <si>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</si>
  <si>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</si>
  <si>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</si>
  <si>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</si>
  <si>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</si>
  <si>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</si>
  <si>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</si>
  <si>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</si>
  <si>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</si>
  <si>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</si>
  <si>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</si>
  <si>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</si>
  <si>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</si>
  <si>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</si>
  <si>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</si>
  <si>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</si>
  <si>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</si>
  <si>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</si>
  <si>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</si>
  <si>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</si>
  <si>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</si>
  <si>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</si>
  <si>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</si>
  <si>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</si>
  <si>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</si>
  <si>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</si>
  <si>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</si>
  <si>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</si>
  <si>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</si>
  <si>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</si>
  <si>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</si>
  <si>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</si>
  <si>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</si>
  <si>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</si>
  <si>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</si>
  <si>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</si>
  <si>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</si>
  <si>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</si>
  <si>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</si>
  <si>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</si>
  <si>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</si>
  <si>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</si>
  <si>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</si>
  <si>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</si>
  <si>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</si>
  <si>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</si>
  <si>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</si>
  <si>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</si>
  <si>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</si>
  <si>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</si>
  <si>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</si>
  <si>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</si>
  <si>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</si>
  <si>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</si>
  <si>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</si>
  <si>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</si>
  <si>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</si>
  <si>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</si>
  <si>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</si>
  <si>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</si>
  <si>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</si>
  <si>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</si>
  <si>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</si>
  <si>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</si>
  <si>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</si>
  <si>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</si>
  <si>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</si>
  <si>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</si>
  <si>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</si>
  <si>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</si>
  <si>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</si>
  <si>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</si>
  <si>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</si>
  <si>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</si>
  <si>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</si>
  <si>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</si>
  <si>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</si>
  <si>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</si>
  <si>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</si>
  <si>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</si>
  <si>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</si>
  <si>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</si>
  <si>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</si>
  <si>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</si>
  <si>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</si>
  <si>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</si>
  <si>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</si>
  <si>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</si>
  <si>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</si>
  <si>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</si>
  <si>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</si>
  <si>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</si>
  <si>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</si>
  <si>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</si>
  <si>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</si>
  <si>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</si>
  <si>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</si>
  <si>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</si>
  <si>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</si>
  <si>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</si>
  <si>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</si>
  <si>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</si>
  <si>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</si>
  <si>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</si>
  <si>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</si>
  <si>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</si>
  <si>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</si>
  <si>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</si>
  <si>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</si>
  <si>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</si>
  <si>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</si>
  <si>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</si>
  <si>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</si>
  <si>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</si>
  <si>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</si>
  <si>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</si>
  <si>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</si>
  <si>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</si>
  <si>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</si>
  <si>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</si>
  <si>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</si>
  <si>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</si>
  <si>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</si>
  <si>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</si>
  <si>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</si>
  <si>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</si>
  <si>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</si>
  <si>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</si>
  <si>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</si>
  <si>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</si>
  <si>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</si>
  <si>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</si>
  <si>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</si>
  <si>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</si>
  <si>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</si>
  <si>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</si>
  <si>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</si>
  <si>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</si>
  <si>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</si>
  <si>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</si>
  <si>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</si>
  <si>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</si>
  <si>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</si>
  <si>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</si>
  <si>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</si>
  <si>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</si>
  <si>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</si>
  <si>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</si>
  <si>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</si>
  <si>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</si>
  <si>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</si>
  <si>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</si>
  <si>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</si>
  <si>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</si>
  <si>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</si>
  <si>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</si>
  <si>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</si>
  <si>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</si>
  <si>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</si>
  <si>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</si>
  <si>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</si>
  <si>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</si>
  <si>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</si>
  <si>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</si>
  <si>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</si>
  <si>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</si>
  <si>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</si>
  <si>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</si>
  <si>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</si>
  <si>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</si>
  <si>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</si>
  <si>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</si>
  <si>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</si>
  <si>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</si>
  <si>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</si>
  <si>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</si>
  <si>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</si>
  <si>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</si>
  <si>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</si>
  <si>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</si>
  <si>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</si>
  <si>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</si>
  <si>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</si>
  <si>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</si>
  <si>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</si>
  <si>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</si>
  <si>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</si>
  <si>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</si>
  <si>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</si>
  <si>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</si>
  <si>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</si>
  <si>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</si>
  <si>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</si>
  <si>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</si>
  <si>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</si>
  <si>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</si>
  <si>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</si>
  <si>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</si>
  <si>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</si>
  <si>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</si>
  <si>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</si>
  <si>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</si>
  <si>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</si>
  <si>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</si>
  <si>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</si>
  <si>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</si>
  <si>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</si>
  <si>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</si>
  <si>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</si>
  <si>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</si>
  <si>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</si>
  <si>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</si>
  <si>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</si>
  <si>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</si>
  <si>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</si>
  <si>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</si>
  <si>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</si>
  <si>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</si>
  <si>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</si>
  <si>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</si>
  <si>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</si>
  <si>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</si>
  <si>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</si>
  <si>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</si>
  <si>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</si>
  <si>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</si>
  <si>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</si>
  <si>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</si>
  <si>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</si>
  <si>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</si>
  <si>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</si>
  <si>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</si>
  <si>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</si>
  <si>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</si>
  <si>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</si>
  <si>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</si>
  <si>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</si>
  <si>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</si>
  <si>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</si>
  <si>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</si>
  <si>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</si>
  <si>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</si>
  <si>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</si>
  <si>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</si>
  <si>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</si>
  <si>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</si>
  <si>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</si>
  <si>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</si>
  <si>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</si>
  <si>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</si>
  <si>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</si>
  <si>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</si>
  <si>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</si>
  <si>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</si>
  <si>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</si>
  <si>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</si>
  <si>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</si>
  <si>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</si>
  <si>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</si>
  <si>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</si>
  <si>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</si>
  <si>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</si>
  <si>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</si>
  <si>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</si>
  <si>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</si>
  <si>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</si>
  <si>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</si>
  <si>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</si>
  <si>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</si>
  <si>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</si>
  <si>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</si>
  <si>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</si>
  <si>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</si>
  <si>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</si>
  <si>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</si>
  <si>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</si>
  <si>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</si>
  <si>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</si>
  <si>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</si>
  <si>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</si>
  <si>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</si>
  <si>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</si>
  <si>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</si>
  <si>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</si>
  <si>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</si>
  <si>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</si>
  <si>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</si>
  <si>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</si>
  <si>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</si>
  <si>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</si>
  <si>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</si>
  <si>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</si>
  <si>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</si>
  <si>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</si>
  <si>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</si>
  <si>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</si>
  <si>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</si>
  <si>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</si>
  <si>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</si>
  <si>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</si>
  <si>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</si>
  <si>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</si>
  <si>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</si>
  <si>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</si>
  <si>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</si>
  <si>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</si>
  <si>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</si>
  <si>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</si>
  <si>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</si>
  <si>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</si>
  <si>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</si>
  <si>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</si>
  <si>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</si>
  <si>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</si>
  <si>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</si>
  <si>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</si>
  <si>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</si>
  <si>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</si>
  <si>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</si>
  <si>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</si>
  <si>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</si>
  <si>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</si>
  <si>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</si>
  <si>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</si>
  <si>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</si>
  <si>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</si>
  <si>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</si>
  <si>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</si>
  <si>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</si>
  <si>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</si>
  <si>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</si>
  <si>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</si>
  <si>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</si>
  <si>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</si>
  <si>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</si>
  <si>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</si>
  <si>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</si>
  <si>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</si>
  <si>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</si>
  <si>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</si>
  <si>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</si>
  <si>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</si>
  <si>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</si>
  <si>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</si>
  <si>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</si>
  <si>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</si>
  <si>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</si>
  <si>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</si>
  <si>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</si>
  <si>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</si>
  <si>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</si>
  <si>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</si>
  <si>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</si>
  <si>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</si>
  <si>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</si>
  <si>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</si>
  <si>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</si>
  <si>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</si>
  <si>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</si>
  <si>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</si>
  <si>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</si>
  <si>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</si>
  <si>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</si>
  <si>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</si>
  <si>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</si>
  <si>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</si>
  <si>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</si>
  <si>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</si>
  <si>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</si>
  <si>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</si>
  <si>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</si>
  <si>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</si>
  <si>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</si>
  <si>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</si>
  <si>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</si>
  <si>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</si>
  <si>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</si>
  <si>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</si>
  <si>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</si>
  <si>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</si>
  <si>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</si>
  <si>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</si>
  <si>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</si>
  <si>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</si>
  <si>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</si>
  <si>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</si>
  <si>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</si>
  <si>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</si>
  <si>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</si>
  <si>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</si>
  <si>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</si>
  <si>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</si>
  <si>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</si>
  <si>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</si>
  <si>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</si>
  <si>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</si>
  <si>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</si>
  <si>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</si>
  <si>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</si>
  <si>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</si>
  <si>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</si>
  <si>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</si>
  <si>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</si>
  <si>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</si>
  <si>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</si>
  <si>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</si>
  <si>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</si>
  <si>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</si>
  <si>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</si>
  <si>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</si>
  <si>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</si>
  <si>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</si>
  <si>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</si>
  <si>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</si>
  <si>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</si>
  <si>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</si>
  <si>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</si>
  <si>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</si>
  <si>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</si>
  <si>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</si>
  <si>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</si>
  <si>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</si>
  <si>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</si>
  <si>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</si>
  <si>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</si>
  <si>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</si>
  <si>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</si>
  <si>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</si>
  <si>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</si>
  <si>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</si>
  <si>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</si>
  <si>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</si>
  <si>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</si>
  <si>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</si>
  <si>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</si>
  <si>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</si>
  <si>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</si>
  <si>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</si>
  <si>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</si>
  <si>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</si>
  <si>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</si>
  <si>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</si>
  <si>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</si>
  <si>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</si>
  <si>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</si>
  <si>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</si>
  <si>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</si>
  <si>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</si>
  <si>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</si>
  <si>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</si>
  <si>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</si>
  <si>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</si>
  <si>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</si>
  <si>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</si>
  <si>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</si>
  <si>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</si>
  <si>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</si>
  <si>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</si>
  <si>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</si>
  <si>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</si>
  <si>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</si>
  <si>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</si>
  <si>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</si>
  <si>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</si>
  <si>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</si>
  <si>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</si>
  <si>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</si>
  <si>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</si>
  <si>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</si>
  <si>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</si>
  <si>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</si>
  <si>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</si>
  <si>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</si>
  <si>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</si>
  <si>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</si>
  <si>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</si>
  <si>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</si>
  <si>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</si>
  <si>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</si>
  <si>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</si>
  <si>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</si>
  <si>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</si>
  <si>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</si>
  <si>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</si>
  <si>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</si>
  <si>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</si>
  <si>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</si>
  <si>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</si>
  <si>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</si>
  <si>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</si>
  <si>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</si>
  <si>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</si>
  <si>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</si>
  <si>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</si>
  <si>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</si>
  <si>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</si>
  <si>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</si>
  <si>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</si>
  <si>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</si>
  <si>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</si>
  <si>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</si>
  <si>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</si>
  <si>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</si>
  <si>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</si>
  <si>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</si>
  <si>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</si>
  <si>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</si>
  <si>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</si>
  <si>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</si>
  <si>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</si>
  <si>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</si>
  <si>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</si>
  <si>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</si>
  <si>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</si>
  <si>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</si>
  <si>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</si>
  <si>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</si>
  <si>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</si>
  <si>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</si>
  <si>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</si>
  <si>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</si>
  <si>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</si>
  <si>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</si>
  <si>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</si>
  <si>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</si>
  <si>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</si>
  <si>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</si>
  <si>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</si>
  <si>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</si>
  <si>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</si>
  <si>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</si>
  <si>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</si>
  <si>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</si>
  <si>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</si>
  <si>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</si>
  <si>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</si>
  <si>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</si>
  <si>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</si>
  <si>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</si>
  <si>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</si>
  <si>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</si>
  <si>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</si>
  <si>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</si>
  <si>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</si>
  <si>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</si>
  <si>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</si>
  <si>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</si>
  <si>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</si>
  <si>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</si>
  <si>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</si>
  <si>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</si>
  <si>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</si>
  <si>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</si>
  <si>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</si>
  <si>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</si>
  <si>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</si>
  <si>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</si>
  <si>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</si>
  <si>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</si>
  <si>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</si>
  <si>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</si>
  <si>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</si>
  <si>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</si>
  <si>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</si>
  <si>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</si>
  <si>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</si>
  <si>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</si>
  <si>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</si>
  <si>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</si>
  <si>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</si>
  <si>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</si>
  <si>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</si>
  <si>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</si>
  <si>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</si>
  <si>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</si>
  <si>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</si>
  <si>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</si>
  <si>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</si>
  <si>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</si>
  <si>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</si>
  <si>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</si>
  <si>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</si>
  <si>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</si>
  <si>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</si>
  <si>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</si>
  <si>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</si>
  <si>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</si>
  <si>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</si>
  <si>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</si>
  <si>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</si>
  <si>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</si>
  <si>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</si>
  <si>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</si>
  <si>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</si>
  <si>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</si>
  <si>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</si>
  <si>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</si>
  <si>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</si>
  <si>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</si>
  <si>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</si>
  <si>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</si>
  <si>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</si>
  <si>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</si>
  <si>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</si>
  <si>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</si>
  <si>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</si>
  <si>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</si>
  <si>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</si>
  <si>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</si>
  <si>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</si>
  <si>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</si>
  <si>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</si>
  <si>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</si>
  <si>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</si>
  <si>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</si>
  <si>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</si>
  <si>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</si>
  <si>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</si>
  <si>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</si>
  <si>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</si>
  <si>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</si>
  <si>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</si>
  <si>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</si>
  <si>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</si>
  <si>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</si>
  <si>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</si>
  <si>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</si>
  <si>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</si>
  <si>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</si>
  <si>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</si>
  <si>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</si>
  <si>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</si>
  <si>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</si>
  <si>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</si>
  <si>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</si>
  <si>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</si>
  <si>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</si>
  <si>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</si>
  <si>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</si>
  <si>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</si>
  <si>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</si>
  <si>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</si>
  <si>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</si>
  <si>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</si>
  <si>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</si>
  <si>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</si>
  <si>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</si>
  <si>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</si>
  <si>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</si>
  <si>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</si>
  <si>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</si>
  <si>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</si>
  <si>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</si>
  <si>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</si>
  <si>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</si>
  <si>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</si>
  <si>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</si>
  <si>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</si>
  <si>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</si>
  <si>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</si>
  <si>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</si>
  <si>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</si>
  <si>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</si>
  <si>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</si>
  <si>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</si>
  <si>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</si>
  <si>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</si>
  <si>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</si>
  <si>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</si>
  <si>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</si>
  <si>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</si>
  <si>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</si>
  <si>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</si>
  <si>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</si>
  <si>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</si>
  <si>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</si>
  <si>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</si>
  <si>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</si>
  <si>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</si>
  <si>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</si>
  <si>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</si>
  <si>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</si>
  <si>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</si>
  <si>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</si>
  <si>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</si>
  <si>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</si>
  <si>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</si>
  <si>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</si>
  <si>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</si>
  <si>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</si>
  <si>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</si>
  <si>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</si>
  <si>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</si>
  <si>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</si>
  <si>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</si>
  <si>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</si>
  <si>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</si>
  <si>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</si>
  <si>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</si>
  <si>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</si>
  <si>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</si>
  <si>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</si>
  <si>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</si>
  <si>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</si>
  <si>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</si>
  <si>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</si>
  <si>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</si>
  <si>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</si>
  <si>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</si>
  <si>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</si>
  <si>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</si>
  <si>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</si>
  <si>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</si>
  <si>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</si>
  <si>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</si>
  <si>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</si>
  <si>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</si>
  <si>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</si>
  <si>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</si>
  <si>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</si>
  <si>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</si>
  <si>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</si>
  <si>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</si>
  <si>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</si>
  <si>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</si>
  <si>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</si>
  <si>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</si>
  <si>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</si>
  <si>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</si>
  <si>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</si>
  <si>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</si>
  <si>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</si>
  <si>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</si>
  <si>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</si>
  <si>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</si>
  <si>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</si>
  <si>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</si>
  <si>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</si>
  <si>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</si>
  <si>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</si>
  <si>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</si>
  <si>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</si>
  <si>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</si>
  <si>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</si>
  <si>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</si>
  <si>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</si>
  <si>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</si>
  <si>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</si>
  <si>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</si>
  <si>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</si>
  <si>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</si>
  <si>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</si>
  <si>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</si>
  <si>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</si>
  <si>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</si>
  <si>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</si>
  <si>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</si>
  <si>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</si>
  <si>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</si>
  <si>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</si>
  <si>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</si>
  <si>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</si>
  <si>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</si>
  <si>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</si>
  <si>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</si>
  <si>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</si>
  <si>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</si>
  <si>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</si>
  <si>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</si>
  <si>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</si>
  <si>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</si>
  <si>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</si>
  <si>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</si>
  <si>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</si>
  <si>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</si>
  <si>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</si>
  <si>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</si>
  <si>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</si>
  <si>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</si>
  <si>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</si>
  <si>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</si>
  <si>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</si>
  <si>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</si>
  <si>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</si>
  <si>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</si>
  <si>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</si>
  <si>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</si>
  <si>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</si>
  <si>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</si>
  <si>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</si>
  <si>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</si>
  <si>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</si>
  <si>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</si>
  <si>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</si>
  <si>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</si>
  <si>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</si>
  <si>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</si>
  <si>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</si>
  <si>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</si>
  <si>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</si>
  <si>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</si>
  <si>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</si>
  <si>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</si>
  <si>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</si>
  <si>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</si>
  <si>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</si>
  <si>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</si>
  <si>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</si>
  <si>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</si>
  <si>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</si>
  <si>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</si>
  <si>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</si>
  <si>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</si>
  <si>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</si>
  <si>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</si>
  <si>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</si>
  <si>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</si>
  <si>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</si>
  <si>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</si>
  <si>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</si>
  <si>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</si>
  <si>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</si>
  <si>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</si>
  <si>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</si>
  <si>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</si>
  <si>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</si>
  <si>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</si>
  <si>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</si>
  <si>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</si>
  <si>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</si>
  <si>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</si>
  <si>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</si>
  <si>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</si>
  <si>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</si>
  <si>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</si>
  <si>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</si>
  <si>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</si>
  <si>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</si>
  <si>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</si>
  <si>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</si>
  <si>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</si>
  <si>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</si>
  <si>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</si>
  <si>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</si>
  <si>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</si>
  <si>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</si>
  <si>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</si>
  <si>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</si>
  <si>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</si>
  <si>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</si>
  <si>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</si>
  <si>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</si>
  <si>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</si>
  <si>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</si>
  <si>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</si>
  <si>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</si>
  <si>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</si>
  <si>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</si>
  <si>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</si>
  <si>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</si>
  <si>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</si>
  <si>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</si>
  <si>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</si>
  <si>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</si>
  <si>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</si>
  <si>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</si>
  <si>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</si>
  <si>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</si>
  <si>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</si>
  <si>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</si>
  <si>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</si>
  <si>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</si>
  <si>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</si>
  <si>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</si>
  <si>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</si>
  <si>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</si>
  <si>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</si>
  <si>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</si>
  <si>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</si>
  <si>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</si>
  <si>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</si>
  <si>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</si>
  <si>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</si>
  <si>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</si>
  <si>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</si>
  <si>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</si>
  <si>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</si>
  <si>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</si>
  <si>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</si>
  <si>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</si>
  <si>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</si>
  <si>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</si>
  <si>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</si>
  <si>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</si>
  <si>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</si>
  <si>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</si>
  <si>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</si>
  <si>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</si>
  <si>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</si>
  <si>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</si>
  <si>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</si>
  <si>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</si>
  <si>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</si>
  <si>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</si>
  <si>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</si>
  <si>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</si>
  <si>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</si>
  <si>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</si>
  <si>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</si>
  <si>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</si>
  <si>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</si>
  <si>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</si>
  <si>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</si>
  <si>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</si>
  <si>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</si>
  <si>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</si>
  <si>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</si>
  <si>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</si>
  <si>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</si>
  <si>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</si>
  <si>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</si>
  <si>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</si>
  <si>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</si>
  <si>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</si>
  <si>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</si>
  <si>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</si>
  <si>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</si>
  <si>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</si>
  <si>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</si>
  <si>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</si>
  <si>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</si>
  <si>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</si>
  <si>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</si>
  <si>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</si>
  <si>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</si>
  <si>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</si>
  <si>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</si>
  <si>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</si>
  <si>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</si>
  <si>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</si>
  <si>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</si>
  <si>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</si>
  <si>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</si>
  <si>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</si>
  <si>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</si>
  <si>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</si>
  <si>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</si>
  <si>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</si>
  <si>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</si>
  <si>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</si>
  <si>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</si>
  <si>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</si>
  <si>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</si>
  <si>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</si>
  <si>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</si>
  <si>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</si>
  <si>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</si>
  <si>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</si>
  <si>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</si>
  <si>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</si>
  <si>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</si>
  <si>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</si>
  <si>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</si>
  <si>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</si>
  <si>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</si>
  <si>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</si>
  <si>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</si>
  <si>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</si>
  <si>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</si>
  <si>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</si>
  <si>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</si>
  <si>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</si>
  <si>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</si>
  <si>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</si>
  <si>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</si>
  <si>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</si>
  <si>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</si>
  <si>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</si>
  <si>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</si>
  <si>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</si>
  <si>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</si>
  <si>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</si>
  <si>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</si>
  <si>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</si>
  <si>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</si>
  <si>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</si>
  <si>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</si>
  <si>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</si>
  <si>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</si>
  <si>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</si>
  <si>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</si>
  <si>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</si>
  <si>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</si>
  <si>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</si>
  <si>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</si>
  <si>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</si>
  <si>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</si>
  <si>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</si>
  <si>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</si>
  <si>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</si>
  <si>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</si>
  <si>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</si>
  <si>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</si>
  <si>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</si>
  <si>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</si>
  <si>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</si>
  <si>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</si>
  <si>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</si>
  <si>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</si>
  <si>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</si>
  <si>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</si>
  <si>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</si>
  <si>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</si>
  <si>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</si>
  <si>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</si>
  <si>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</si>
  <si>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</si>
  <si>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</si>
  <si>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</si>
  <si>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</si>
  <si>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</si>
  <si>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</si>
  <si>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</si>
  <si>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</si>
  <si>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</si>
  <si>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</si>
  <si>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</si>
  <si>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</si>
  <si>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</si>
  <si>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</si>
  <si>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</si>
  <si>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</si>
  <si>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</si>
  <si>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</si>
  <si>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</si>
  <si>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</si>
  <si>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</si>
  <si>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</si>
  <si>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</si>
  <si>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</si>
  <si>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</si>
  <si>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</si>
  <si>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</si>
  <si>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</si>
  <si>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</si>
  <si>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</si>
  <si>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</si>
  <si>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</si>
  <si>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</si>
  <si>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</si>
  <si>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</si>
  <si>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</si>
  <si>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</si>
  <si>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</si>
  <si>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</si>
  <si>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</si>
  <si>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</si>
  <si>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</si>
  <si>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</si>
  <si>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</si>
  <si>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</si>
  <si>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</si>
  <si>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</si>
  <si>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</si>
  <si>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</si>
  <si>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</si>
  <si>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</si>
  <si>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</si>
  <si>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</si>
  <si>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</si>
  <si>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</si>
  <si>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</si>
  <si>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</si>
  <si>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</si>
  <si>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</si>
  <si>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</si>
  <si>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</si>
  <si>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</si>
  <si>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</si>
  <si>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</si>
  <si>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</si>
  <si>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</si>
  <si>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</si>
  <si>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</si>
  <si>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</si>
  <si>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</si>
  <si>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</si>
  <si>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</si>
  <si>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</si>
  <si>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</si>
  <si>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</si>
  <si>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</si>
  <si>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</si>
  <si>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</si>
  <si>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</si>
  <si>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</si>
  <si>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</si>
  <si>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</si>
  <si>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</si>
  <si>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</si>
  <si>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</si>
  <si>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</si>
  <si>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</si>
  <si>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</si>
  <si>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</si>
  <si>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</si>
  <si>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</si>
  <si>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</si>
  <si>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</si>
  <si>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</si>
  <si>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</si>
  <si>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</si>
  <si>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</si>
  <si>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</si>
  <si>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</si>
  <si>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</si>
  <si>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</si>
  <si>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</si>
  <si>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</si>
  <si>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</si>
  <si>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</si>
  <si>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</si>
  <si>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</si>
  <si>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</si>
  <si>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</si>
  <si>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</si>
  <si>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</si>
  <si>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</si>
  <si>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</si>
  <si>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</si>
  <si>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</si>
  <si>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</si>
  <si>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</si>
  <si>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</si>
  <si>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</si>
  <si>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</si>
  <si>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</si>
  <si>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</si>
  <si>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</si>
  <si>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</si>
  <si>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</si>
  <si>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</si>
  <si>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</si>
  <si>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</si>
  <si>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</si>
  <si>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</si>
  <si>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</si>
  <si>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</si>
  <si>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</si>
  <si>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</si>
  <si>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</si>
  <si>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</si>
  <si>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</si>
  <si>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</si>
  <si>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</si>
  <si>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</si>
  <si>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</si>
  <si>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</si>
  <si>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</si>
  <si>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</si>
  <si>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</si>
  <si>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</si>
  <si>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</si>
  <si>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</si>
  <si>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</si>
  <si>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</si>
  <si>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</si>
  <si>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</si>
  <si>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</si>
  <si>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</si>
  <si>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</si>
  <si>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</si>
  <si>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</si>
  <si>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</si>
  <si>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</si>
  <si>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</si>
  <si>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</si>
  <si>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</si>
  <si>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</si>
  <si>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</si>
  <si>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</si>
  <si>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</si>
  <si>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</si>
  <si>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</si>
  <si>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</si>
  <si>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</si>
  <si>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</si>
  <si>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</si>
  <si>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</si>
  <si>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</si>
  <si>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</si>
  <si>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</si>
  <si>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</si>
  <si>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</si>
  <si>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</si>
  <si>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</si>
  <si>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</si>
  <si>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</si>
  <si>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</si>
  <si>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</si>
  <si>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</si>
  <si>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</si>
  <si>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</si>
  <si>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</si>
  <si>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</si>
  <si>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</si>
  <si>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</si>
  <si>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</si>
  <si>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</si>
  <si>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</si>
  <si>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</si>
  <si>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</si>
  <si>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</si>
  <si>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</si>
  <si>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</si>
  <si>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</si>
  <si>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</si>
  <si>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</si>
  <si>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</si>
  <si>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</si>
  <si>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</si>
  <si>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</si>
  <si>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</si>
  <si>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</si>
  <si>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</si>
  <si>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</si>
  <si>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</si>
  <si>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</si>
  <si>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</si>
  <si>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</si>
  <si>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</si>
  <si>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</si>
  <si>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</si>
  <si>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</si>
  <si>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</si>
  <si>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</si>
  <si>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</si>
  <si>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</si>
  <si>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</si>
  <si>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</si>
  <si>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</si>
  <si>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</si>
  <si>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</si>
  <si>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</si>
  <si>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</si>
  <si>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</si>
  <si>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</si>
  <si>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</si>
  <si>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</si>
  <si>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</si>
  <si>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</si>
  <si>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</si>
  <si>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</si>
  <si>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</si>
  <si>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</si>
  <si>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</si>
  <si>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</si>
  <si>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</si>
  <si>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</si>
  <si>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</si>
  <si>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</si>
  <si>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</si>
  <si>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</si>
  <si>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</si>
  <si>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</si>
  <si>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</si>
  <si>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</si>
  <si>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</si>
  <si>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</si>
  <si>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</si>
  <si>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</si>
  <si>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</si>
  <si>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</si>
  <si>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</si>
  <si>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</si>
  <si>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</si>
  <si>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</si>
  <si>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</si>
  <si>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</si>
  <si>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</si>
  <si>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</si>
  <si>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</si>
  <si>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</si>
  <si>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</si>
  <si>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</si>
  <si>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</si>
  <si>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</si>
  <si>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</si>
  <si>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</si>
  <si>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</si>
  <si>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</si>
  <si>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</si>
  <si>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</si>
  <si>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</si>
  <si>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</si>
  <si>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</si>
  <si>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</si>
  <si>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</si>
  <si>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</si>
  <si>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</si>
  <si>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</si>
  <si>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</si>
  <si>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</si>
  <si>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</si>
  <si>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</si>
  <si>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</si>
  <si>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</si>
  <si>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</si>
  <si>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</si>
  <si>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</si>
  <si>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</si>
  <si>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</si>
  <si>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</si>
  <si>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</si>
  <si>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</si>
  <si>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</si>
  <si>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</si>
  <si>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</si>
  <si>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</si>
  <si>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</si>
  <si>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</si>
  <si>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</si>
  <si>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</si>
  <si>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</si>
  <si>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</si>
  <si>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</si>
  <si>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</si>
  <si>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</si>
  <si>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</si>
  <si>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</si>
  <si>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</si>
  <si>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</si>
  <si>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</si>
  <si>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</si>
  <si>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</si>
  <si>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</si>
  <si>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</si>
  <si>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</si>
  <si>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</si>
  <si>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</si>
  <si>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</si>
  <si>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</si>
  <si>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</si>
  <si>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</si>
  <si>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</si>
  <si>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</si>
  <si>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</si>
  <si>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</si>
  <si>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</si>
  <si>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</si>
  <si>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</si>
  <si>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</si>
  <si>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</si>
  <si>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</si>
  <si>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</si>
  <si>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</si>
  <si>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</si>
  <si>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</si>
  <si>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</si>
  <si>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</si>
  <si>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</si>
  <si>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</si>
  <si>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</si>
  <si>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</si>
  <si>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</si>
  <si>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</si>
  <si>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</si>
  <si>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</si>
  <si>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</si>
  <si>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</si>
  <si>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</si>
  <si>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</si>
  <si>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</si>
  <si>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</si>
  <si>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</si>
  <si>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</si>
  <si>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</si>
  <si>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</si>
  <si>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</si>
  <si>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</si>
  <si>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</si>
  <si>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</si>
  <si>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</si>
  <si>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</si>
  <si>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</si>
  <si>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</si>
  <si>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</si>
  <si>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</si>
  <si>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</si>
  <si>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</si>
  <si>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</si>
  <si>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</si>
  <si>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</si>
  <si>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</si>
  <si>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</si>
  <si>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</si>
  <si>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</si>
  <si>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</si>
  <si>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</si>
  <si>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</si>
  <si>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</si>
  <si>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</si>
  <si>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</si>
  <si>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</si>
  <si>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</si>
  <si>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</si>
  <si>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</si>
  <si>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</si>
  <si>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</si>
  <si>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</si>
  <si>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</si>
  <si>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</si>
  <si>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</si>
  <si>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</si>
  <si>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</si>
  <si>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</si>
  <si>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</si>
  <si>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</si>
  <si>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</si>
  <si>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</si>
  <si>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</si>
  <si>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</si>
  <si>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</si>
  <si>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</si>
  <si>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</si>
  <si>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</si>
  <si>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</si>
  <si>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</si>
  <si>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</si>
  <si>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</si>
  <si>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</si>
  <si>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</si>
  <si>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</si>
  <si>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</si>
  <si>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</si>
  <si>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</si>
  <si>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</si>
  <si>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</si>
  <si>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</si>
  <si>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</si>
  <si>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</si>
  <si>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</si>
  <si>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</si>
  <si>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</si>
  <si>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</si>
  <si>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</si>
  <si>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</si>
  <si>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</si>
  <si>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</si>
  <si>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</si>
  <si>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</si>
  <si>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</si>
  <si>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</si>
  <si>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</si>
  <si>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</si>
  <si>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</si>
  <si>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</si>
  <si>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</si>
  <si>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</si>
  <si>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</si>
  <si>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</si>
  <si>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</si>
  <si>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</si>
  <si>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</si>
  <si>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</si>
  <si>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</si>
  <si>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</si>
  <si>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</si>
  <si>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</si>
  <si>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</si>
  <si>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</si>
  <si>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</si>
  <si>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</si>
  <si>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</si>
  <si>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</si>
  <si>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</si>
  <si>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</si>
  <si>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</si>
  <si>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</si>
  <si>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</si>
  <si>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</si>
  <si>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</si>
  <si>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</si>
  <si>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</si>
  <si>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</si>
  <si>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</si>
  <si>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</si>
  <si>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</si>
  <si>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</si>
  <si>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</si>
  <si>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</si>
  <si>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</si>
  <si>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</si>
  <si>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</si>
  <si>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</si>
  <si>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</si>
  <si>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</si>
  <si>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</si>
  <si>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</si>
  <si>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</si>
  <si>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</si>
  <si>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</si>
  <si>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</si>
  <si>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</si>
  <si>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</si>
  <si>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</si>
  <si>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</si>
  <si>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</si>
  <si>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</si>
  <si>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</si>
  <si>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</si>
  <si>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</si>
  <si>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</si>
  <si>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</si>
  <si>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</si>
  <si>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</si>
  <si>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</si>
  <si>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</si>
  <si>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</si>
  <si>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</si>
  <si>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</si>
  <si>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</si>
  <si>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</si>
  <si>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</si>
  <si>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</si>
  <si>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</si>
  <si>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</si>
  <si>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</si>
  <si>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</si>
  <si>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</si>
  <si>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</si>
  <si>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</si>
  <si>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</si>
  <si>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</si>
  <si>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</si>
  <si>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</si>
  <si>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</si>
  <si>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</si>
  <si>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</si>
  <si>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</si>
  <si>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</si>
  <si>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</si>
  <si>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</si>
  <si>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</si>
  <si>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</si>
  <si>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</si>
  <si>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</si>
  <si>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</si>
  <si>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</si>
  <si>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</si>
  <si>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</si>
  <si>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</si>
  <si>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</si>
  <si>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</si>
  <si>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</si>
  <si>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</si>
  <si>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</si>
  <si>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</si>
  <si>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</si>
  <si>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</si>
  <si>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</si>
  <si>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</si>
  <si>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</si>
  <si>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</si>
  <si>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</si>
  <si>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</si>
  <si>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</si>
  <si>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</si>
  <si>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</si>
  <si>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</si>
  <si>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</si>
  <si>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</si>
  <si>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</si>
  <si>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</si>
  <si>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</si>
  <si>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</si>
  <si>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</si>
  <si>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</si>
  <si>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</si>
  <si>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</si>
  <si>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</si>
  <si>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</si>
  <si>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</si>
  <si>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</si>
  <si>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</si>
  <si>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</si>
  <si>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</si>
  <si>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</si>
  <si>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</si>
  <si>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</si>
  <si>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</si>
  <si>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</si>
  <si>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</si>
  <si>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</si>
  <si>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</si>
  <si>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</si>
  <si>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</si>
  <si>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</si>
  <si>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</si>
  <si>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</si>
  <si>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</si>
  <si>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</si>
  <si>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</si>
  <si>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</si>
  <si>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</si>
  <si>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</si>
  <si>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</si>
  <si>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</si>
  <si>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</si>
  <si>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</si>
  <si>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</si>
  <si>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</si>
  <si>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</si>
  <si>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</si>
  <si>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</si>
  <si>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</si>
  <si>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</si>
  <si>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</si>
  <si>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</si>
  <si>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</si>
  <si>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</si>
  <si>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</si>
  <si>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</si>
  <si>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</si>
  <si>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</si>
  <si>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</si>
  <si>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</si>
  <si>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</si>
  <si>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</si>
  <si>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</si>
  <si>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</si>
  <si>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</si>
  <si>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</si>
  <si>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</si>
  <si>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</si>
  <si>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</si>
  <si>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</si>
  <si>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</si>
  <si>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</si>
  <si>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</si>
  <si>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</si>
  <si>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</si>
  <si>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</si>
  <si>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</si>
  <si>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</si>
  <si>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</si>
  <si>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</si>
  <si>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</si>
  <si>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</si>
  <si>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</si>
  <si>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</si>
  <si>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</si>
  <si>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</si>
  <si>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</si>
  <si>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</si>
  <si>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</si>
  <si>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</si>
  <si>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</si>
  <si>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</si>
  <si>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</si>
  <si>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</si>
  <si>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</si>
  <si>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</si>
  <si>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</si>
  <si>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</si>
  <si>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</si>
  <si>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</si>
  <si>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</si>
  <si>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</si>
  <si>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</si>
  <si>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</si>
  <si>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</si>
  <si>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</si>
  <si>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</si>
  <si>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</si>
  <si>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</si>
  <si>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</si>
  <si>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</si>
  <si>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</si>
  <si>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</si>
  <si>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</si>
  <si>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</si>
  <si>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</si>
  <si>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</si>
  <si>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</si>
  <si>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</si>
  <si>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</si>
  <si>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</si>
  <si>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</si>
  <si>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</si>
  <si>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</si>
  <si>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</si>
  <si>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</si>
  <si>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</si>
  <si>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</si>
  <si>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</si>
  <si>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</si>
  <si>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</si>
  <si>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</si>
  <si>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</si>
  <si>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</si>
  <si>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</si>
  <si>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</si>
  <si>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</si>
  <si>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</si>
  <si>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</si>
  <si>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</si>
  <si>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</si>
  <si>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</si>
  <si>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</si>
  <si>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</si>
  <si>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</si>
  <si>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</si>
  <si>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</si>
  <si>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</si>
  <si>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</si>
  <si>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</si>
  <si>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</si>
  <si>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</si>
  <si>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</si>
  <si>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</si>
  <si>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</si>
  <si>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</si>
  <si>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</si>
  <si>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</si>
  <si>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</si>
  <si>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</si>
  <si>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</si>
  <si>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</si>
  <si>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</si>
  <si>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</si>
  <si>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</si>
  <si>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</si>
  <si>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</si>
  <si>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</si>
  <si>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</si>
  <si>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</si>
  <si>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</si>
  <si>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</si>
  <si>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</si>
  <si>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</si>
  <si>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</si>
  <si>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</si>
  <si>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</si>
  <si>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</si>
  <si>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</si>
  <si>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</si>
  <si>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</si>
  <si>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</si>
  <si>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</si>
  <si>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</si>
  <si>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</si>
  <si>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</si>
  <si>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</si>
  <si>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</si>
  <si>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</si>
  <si>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</si>
  <si>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</si>
  <si>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</si>
  <si>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</si>
  <si>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</si>
  <si>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</si>
  <si>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</si>
  <si>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</si>
  <si>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</si>
  <si>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</si>
  <si>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</si>
  <si>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</si>
  <si>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</si>
  <si>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</si>
  <si>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</si>
  <si>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</si>
  <si>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</si>
  <si>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</si>
  <si>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</si>
  <si>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</si>
  <si>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</si>
  <si>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</si>
  <si>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</si>
  <si>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</si>
  <si>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</si>
  <si>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</si>
  <si>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</si>
  <si>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</si>
  <si>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</si>
  <si>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</si>
  <si>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</si>
  <si>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</si>
  <si>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</si>
  <si>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</si>
  <si>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</si>
  <si>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</si>
  <si>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</si>
  <si>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</si>
  <si>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</si>
  <si>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</si>
  <si>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</si>
  <si>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</si>
  <si>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</si>
  <si>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</si>
  <si>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</si>
  <si>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</si>
  <si>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</si>
  <si>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</si>
  <si>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</si>
  <si>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</si>
  <si>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</si>
  <si>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</si>
  <si>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</si>
  <si>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</si>
  <si>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</si>
  <si>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</si>
  <si>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</si>
  <si>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</si>
  <si>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</si>
  <si>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</si>
  <si>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</si>
  <si>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</si>
  <si>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</si>
  <si>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</si>
  <si>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</si>
  <si>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</si>
  <si>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</si>
  <si>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</si>
  <si>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</si>
  <si>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</si>
  <si>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</si>
  <si>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</si>
  <si>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</si>
  <si>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</si>
  <si>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</si>
  <si>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</si>
  <si>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</si>
  <si>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</si>
  <si>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</si>
  <si>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</si>
  <si>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</si>
  <si>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</si>
  <si>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</si>
  <si>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</si>
  <si>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</si>
  <si>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</si>
  <si>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</si>
  <si>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</si>
  <si>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</si>
  <si>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</si>
  <si>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</si>
  <si>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</si>
  <si>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</si>
  <si>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</si>
  <si>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</si>
  <si>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</si>
  <si>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</si>
  <si>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</si>
  <si>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</si>
  <si>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</si>
  <si>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</si>
  <si>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</si>
  <si>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</si>
  <si>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</si>
  <si>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</si>
  <si>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</si>
  <si>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</si>
  <si>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</si>
  <si>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</si>
  <si>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</si>
  <si>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</si>
  <si>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</si>
  <si>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</si>
  <si>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</si>
  <si>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</si>
  <si>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</si>
  <si>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</si>
  <si>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</si>
  <si>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</si>
  <si>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</si>
  <si>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</si>
  <si>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</si>
  <si>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</si>
  <si>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</si>
  <si>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</si>
  <si>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</si>
  <si>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</si>
  <si>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</si>
  <si>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</si>
  <si>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</si>
  <si>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</si>
  <si>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</si>
  <si>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</si>
  <si>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</si>
  <si>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</si>
  <si>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</si>
  <si>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</si>
  <si>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</si>
  <si>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</si>
  <si>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</si>
  <si>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</si>
  <si>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</si>
  <si>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</si>
  <si>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</si>
  <si>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</si>
  <si>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</si>
  <si>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</si>
  <si>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</si>
  <si>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</si>
  <si>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</si>
  <si>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</si>
  <si>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</si>
  <si>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</si>
  <si>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</si>
  <si>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</si>
  <si>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</si>
  <si>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</si>
  <si>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</si>
  <si>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</si>
  <si>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</si>
  <si>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</si>
  <si>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</si>
  <si>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</si>
  <si>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</si>
  <si>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</si>
  <si>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</si>
  <si>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</si>
  <si>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</si>
  <si>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</si>
  <si>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</si>
  <si>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</si>
  <si>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</si>
  <si>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</si>
  <si>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</si>
  <si>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</si>
  <si>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</si>
  <si>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</si>
  <si>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</si>
  <si>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</si>
  <si>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</si>
  <si>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</si>
  <si>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</si>
  <si>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</si>
  <si>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</si>
  <si>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</si>
  <si>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</si>
  <si>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</si>
  <si>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</si>
  <si>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</si>
  <si>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</si>
  <si>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</si>
  <si>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</si>
  <si>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</si>
  <si>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</si>
  <si>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</si>
  <si>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</si>
  <si>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</si>
  <si>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</si>
  <si>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</si>
  <si>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</si>
  <si>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</si>
  <si>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</si>
  <si>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</si>
  <si>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</si>
  <si>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</si>
  <si>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</si>
  <si>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</si>
  <si>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</si>
  <si>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</si>
  <si>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</si>
  <si>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</si>
  <si>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</si>
  <si>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</si>
  <si>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</si>
  <si>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</si>
  <si>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</si>
  <si>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</si>
  <si>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</si>
  <si>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</si>
  <si>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</si>
  <si>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</si>
  <si>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</si>
  <si>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</si>
  <si>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</si>
  <si>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</si>
  <si>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</si>
  <si>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</si>
  <si>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</si>
  <si>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</si>
  <si>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</si>
  <si>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</si>
  <si>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</si>
  <si>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</si>
  <si>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</si>
  <si>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</si>
  <si>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</si>
  <si>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</si>
  <si>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</si>
  <si>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</si>
  <si>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</si>
  <si>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</si>
  <si>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</si>
  <si>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</si>
  <si>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</si>
  <si>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</si>
  <si>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</si>
  <si>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</si>
  <si>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</si>
  <si>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</si>
  <si>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</si>
  <si>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</si>
  <si>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</si>
  <si>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</si>
  <si>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</si>
  <si>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</si>
  <si>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</si>
  <si>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</si>
  <si>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</si>
  <si>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</si>
  <si>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</si>
  <si>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</si>
  <si>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</si>
  <si>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</si>
  <si>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</si>
  <si>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</si>
  <si>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</si>
  <si>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</si>
  <si>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</si>
  <si>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</si>
  <si>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</si>
  <si>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</si>
  <si>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</si>
  <si>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</si>
  <si>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</si>
  <si>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</si>
  <si>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</si>
  <si>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</si>
  <si>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</si>
  <si>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</si>
  <si>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</si>
  <si>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</si>
  <si>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</si>
  <si>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</si>
  <si>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</si>
  <si>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</si>
  <si>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</si>
  <si>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</si>
  <si>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</si>
  <si>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</si>
  <si>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</si>
  <si>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</si>
  <si>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</si>
  <si>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</si>
  <si>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</si>
  <si>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</si>
  <si>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</si>
  <si>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</si>
  <si>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</si>
  <si>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</si>
  <si>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</si>
  <si>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</si>
  <si>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</si>
  <si>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</si>
  <si>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</si>
  <si>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</si>
  <si>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</si>
  <si>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</si>
  <si>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</si>
  <si>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</si>
  <si>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</si>
  <si>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</si>
  <si>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</si>
  <si>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</si>
  <si>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</si>
  <si>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</si>
  <si>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</si>
  <si>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</si>
  <si>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</si>
  <si>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</si>
  <si>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</si>
  <si>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</si>
  <si>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</si>
  <si>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</si>
  <si>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</si>
  <si>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</si>
  <si>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</si>
  <si>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</si>
  <si>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</si>
  <si>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</si>
  <si>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</si>
  <si>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</si>
  <si>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</si>
  <si>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</si>
  <si>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</si>
  <si>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</si>
  <si>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</si>
  <si>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</si>
  <si>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</si>
  <si>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</si>
  <si>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</si>
  <si>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</si>
  <si>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</si>
  <si>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</si>
  <si>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</si>
  <si>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</si>
  <si>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</si>
  <si>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</si>
  <si>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</si>
  <si>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</si>
  <si>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</si>
  <si>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</si>
  <si>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</si>
  <si>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</si>
  <si>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</si>
  <si>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</si>
  <si>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</si>
  <si>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</si>
  <si>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</si>
  <si>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</si>
  <si>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</si>
  <si>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</si>
  <si>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</si>
  <si>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</si>
  <si>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</si>
  <si>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</si>
  <si>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</si>
  <si>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</si>
  <si>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</si>
  <si>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</si>
  <si>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</si>
  <si>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</si>
  <si>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</si>
  <si>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</si>
  <si>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</si>
  <si>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</si>
  <si>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</si>
  <si>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</si>
  <si>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</si>
  <si>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</si>
  <si>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</si>
  <si>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</si>
  <si>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</si>
  <si>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</si>
  <si>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</si>
  <si>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</si>
  <si>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</si>
  <si>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</si>
  <si>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</si>
  <si>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</si>
  <si>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</si>
  <si>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</si>
  <si>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</si>
  <si>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</si>
  <si>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</si>
  <si>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</si>
  <si>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</si>
  <si>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</si>
  <si>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</si>
  <si>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</si>
  <si>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</si>
  <si>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</si>
  <si>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</si>
  <si>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</si>
  <si>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</si>
  <si>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</si>
  <si>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</si>
  <si>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</si>
  <si>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</si>
  <si>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</si>
  <si>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</si>
  <si>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</si>
  <si>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</si>
  <si>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</si>
  <si>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</si>
  <si>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</si>
  <si>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</si>
  <si>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</si>
  <si>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</si>
  <si>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</si>
  <si>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</si>
  <si>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</si>
  <si>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</si>
  <si>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</si>
  <si>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</si>
  <si>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</si>
  <si>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</si>
  <si>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</si>
  <si>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</si>
  <si>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</si>
  <si>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</si>
  <si>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</si>
  <si>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</si>
  <si>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</si>
  <si>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</si>
  <si>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</si>
  <si>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</si>
  <si>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</si>
  <si>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</si>
  <si>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</si>
  <si>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</si>
  <si>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</si>
  <si>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</si>
  <si>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</si>
  <si>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</si>
  <si>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</si>
  <si>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</si>
  <si>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</si>
  <si>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</si>
  <si>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</si>
  <si>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</si>
  <si>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</si>
  <si>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</si>
  <si>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</si>
  <si>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</si>
  <si>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</si>
  <si>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</si>
  <si>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</si>
  <si>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</si>
  <si>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</si>
  <si>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</si>
  <si>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</si>
  <si>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</si>
  <si>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</si>
  <si>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</si>
  <si>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</si>
  <si>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</si>
  <si>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</si>
  <si>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</si>
  <si>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</si>
  <si>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</si>
  <si>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</si>
  <si>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</si>
  <si>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</si>
  <si>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</si>
  <si>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</si>
  <si>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</si>
  <si>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</si>
  <si>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</si>
  <si>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</si>
  <si>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</si>
  <si>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</si>
  <si>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</si>
  <si>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</si>
  <si>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</si>
  <si>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</si>
  <si>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</si>
  <si>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</si>
  <si>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</si>
  <si>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</si>
  <si>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</si>
  <si>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</si>
  <si>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</si>
  <si>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</si>
  <si>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</si>
  <si>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</si>
  <si>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</si>
  <si>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</si>
  <si>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</si>
  <si>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</si>
  <si>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</si>
  <si>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</si>
  <si>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</si>
  <si>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</si>
  <si>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</si>
  <si>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</si>
  <si>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</si>
  <si>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</si>
  <si>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</si>
  <si>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</si>
  <si>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</si>
  <si>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</si>
  <si>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</si>
  <si>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</si>
  <si>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</si>
  <si>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</si>
  <si>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</si>
  <si>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</si>
  <si>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</si>
  <si>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</si>
  <si>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</si>
  <si>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</si>
  <si>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</si>
  <si>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</si>
  <si>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</si>
  <si>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</si>
  <si>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</si>
  <si>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</si>
  <si>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</si>
  <si>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</si>
  <si>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</si>
  <si>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</si>
  <si>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</si>
  <si>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</si>
  <si>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</si>
  <si>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</si>
  <si>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</si>
  <si>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</si>
  <si>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</si>
  <si>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</si>
  <si>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</si>
  <si>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</si>
  <si>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</si>
  <si>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</si>
  <si>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</si>
  <si>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</si>
  <si>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</si>
  <si>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</si>
  <si>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</si>
  <si>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</si>
  <si>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</si>
  <si>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</si>
  <si>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</si>
  <si>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</si>
  <si>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</si>
  <si>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</si>
  <si>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</si>
  <si>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</si>
  <si>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</si>
  <si>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</si>
  <si>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</si>
  <si>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</si>
  <si>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</si>
  <si>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</si>
  <si>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</si>
  <si>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</si>
  <si>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</si>
  <si>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</si>
  <si>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</si>
  <si>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</si>
  <si>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</si>
  <si>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</si>
  <si>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</si>
  <si>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</si>
  <si>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</si>
  <si>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</si>
  <si>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</si>
  <si>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</si>
  <si>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</si>
  <si>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</si>
  <si>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</si>
  <si>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</si>
  <si>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</si>
  <si>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</si>
  <si>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</si>
  <si>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</si>
  <si>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</si>
  <si>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</si>
  <si>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</si>
  <si>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</si>
  <si>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</si>
  <si>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</si>
  <si>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</si>
  <si>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</si>
  <si>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</si>
  <si>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</si>
  <si>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</si>
  <si>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</si>
  <si>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</si>
  <si>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</si>
  <si>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</si>
  <si>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</si>
  <si>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</si>
  <si>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</si>
  <si>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</si>
  <si>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</si>
  <si>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</si>
  <si>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</si>
  <si>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</si>
  <si>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</si>
  <si>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</si>
  <si>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</si>
  <si>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</si>
  <si>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</si>
  <si>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</si>
  <si>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</si>
  <si>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</si>
  <si>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</si>
  <si>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</si>
  <si>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</si>
  <si>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</si>
  <si>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</si>
  <si>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</si>
  <si>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</si>
  <si>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</si>
  <si>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</si>
  <si>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</si>
  <si>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</si>
  <si>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</si>
  <si>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</si>
  <si>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</si>
  <si>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</si>
  <si>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</si>
  <si>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</si>
  <si>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</si>
  <si>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</si>
  <si>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</si>
  <si>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</si>
  <si>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</si>
  <si>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</si>
  <si>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</si>
  <si>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</si>
  <si>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</si>
  <si>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</si>
  <si>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</si>
  <si>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</si>
  <si>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</si>
  <si>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</si>
  <si>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</si>
  <si>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</si>
  <si>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</si>
  <si>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</si>
  <si>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</si>
  <si>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</si>
  <si>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</si>
  <si>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</si>
  <si>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</si>
  <si>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</si>
  <si>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</si>
  <si>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</si>
  <si>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</si>
  <si>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</si>
  <si>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</si>
  <si>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</si>
  <si>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</si>
  <si>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</si>
  <si>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</si>
  <si>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</si>
  <si>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</si>
  <si>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</si>
  <si>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</si>
  <si>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</si>
  <si>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</si>
  <si>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</si>
  <si>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</si>
  <si>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</si>
  <si>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</si>
  <si>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</si>
  <si>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</si>
  <si>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</si>
  <si>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</si>
  <si>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</si>
  <si>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</si>
  <si>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</si>
  <si>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</si>
  <si>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</si>
  <si>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</si>
  <si>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</si>
  <si>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</si>
  <si>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</si>
  <si>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</si>
  <si>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</si>
  <si>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</si>
  <si>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</si>
  <si>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</si>
  <si>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</si>
  <si>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</si>
  <si>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</si>
  <si>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</si>
  <si>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</si>
  <si>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</si>
  <si>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</si>
  <si>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</si>
  <si>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</si>
  <si>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</si>
  <si>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</si>
  <si>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</si>
  <si>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</si>
  <si>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</si>
  <si>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</si>
  <si>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</si>
  <si>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</si>
  <si>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</si>
  <si>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</si>
  <si>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</si>
  <si>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</si>
  <si>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</si>
  <si>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</si>
  <si>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</si>
  <si>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</si>
  <si>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</si>
  <si>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</si>
  <si>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</si>
  <si>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</si>
  <si>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</si>
  <si>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</si>
  <si>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</si>
  <si>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</si>
  <si>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</si>
  <si>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</si>
  <si>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</si>
  <si>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</si>
  <si>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</si>
  <si>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</si>
  <si>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</si>
  <si>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</si>
  <si>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</si>
  <si>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</si>
  <si>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</si>
  <si>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</si>
  <si>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</si>
  <si>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</si>
  <si>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</si>
  <si>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</si>
  <si>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</si>
  <si>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</si>
  <si>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</si>
  <si>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</si>
  <si>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</si>
  <si>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</si>
  <si>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</si>
  <si>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</si>
  <si>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</si>
  <si>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</si>
  <si>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</si>
  <si>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</si>
  <si>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</si>
  <si>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</si>
  <si>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</si>
  <si>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</si>
  <si>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</si>
  <si>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</si>
  <si>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</si>
  <si>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</si>
  <si>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</si>
  <si>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</si>
  <si>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</si>
  <si>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</si>
  <si>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</si>
  <si>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</si>
  <si>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</si>
  <si>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</si>
  <si>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</si>
  <si>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</si>
  <si>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</si>
  <si>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</si>
  <si>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</si>
  <si>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</si>
  <si>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</si>
  <si>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</si>
  <si>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</si>
  <si>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</si>
  <si>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</si>
  <si>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</si>
  <si>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</si>
  <si>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</si>
  <si>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</si>
  <si>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</si>
  <si>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</si>
  <si>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</si>
  <si>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</si>
  <si>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</si>
  <si>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</si>
  <si>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</si>
  <si>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</si>
  <si>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</si>
  <si>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</si>
  <si>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</si>
  <si>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</si>
  <si>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</si>
  <si>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</si>
  <si>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</si>
  <si>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</si>
  <si>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</si>
  <si>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</si>
  <si>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</si>
  <si>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</si>
  <si>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</si>
  <si>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</si>
  <si>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</si>
  <si>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</si>
  <si>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</si>
  <si>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</si>
  <si>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</si>
  <si>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</si>
  <si>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</si>
  <si>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</si>
  <si>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</si>
  <si>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</si>
  <si>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</si>
  <si>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</si>
  <si>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</si>
  <si>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</si>
  <si>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</si>
  <si>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</si>
  <si>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</si>
  <si>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</si>
  <si>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</si>
  <si>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</si>
  <si>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</si>
  <si>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</si>
  <si>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</si>
  <si>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</si>
  <si>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</si>
  <si>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</si>
  <si>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</si>
  <si>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</si>
  <si>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</si>
  <si>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</si>
  <si>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</si>
  <si>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</si>
  <si>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</si>
  <si>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</si>
  <si>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</si>
  <si>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</si>
  <si>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</si>
  <si>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</si>
  <si>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</si>
  <si>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</si>
  <si>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</si>
  <si>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</si>
  <si>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</si>
  <si>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</si>
  <si>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</si>
  <si>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</si>
  <si>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</si>
  <si>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</si>
  <si>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</si>
  <si>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</si>
  <si>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</si>
  <si>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</si>
  <si>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</si>
  <si>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</si>
  <si>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</si>
  <si>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</si>
  <si>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</si>
  <si>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</si>
  <si>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</si>
  <si>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</si>
  <si>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</si>
  <si>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</si>
  <si>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</si>
  <si>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</si>
  <si>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</si>
  <si>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</si>
  <si>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</si>
  <si>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</si>
  <si>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</si>
  <si>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</si>
  <si>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</si>
  <si>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</si>
  <si>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</si>
  <si>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</si>
  <si>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</si>
  <si>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</si>
  <si>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</si>
  <si>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</si>
  <si>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</si>
  <si>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</si>
  <si>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</si>
  <si>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</si>
  <si>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</si>
  <si>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</si>
  <si>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</si>
  <si>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</si>
  <si>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</si>
  <si>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</si>
  <si>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</si>
  <si>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</si>
  <si>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</si>
  <si>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</si>
  <si>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</si>
  <si>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</si>
  <si>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</si>
  <si>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</si>
  <si>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</si>
  <si>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</si>
  <si>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</si>
  <si>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</si>
  <si>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</si>
  <si>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</si>
  <si>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</si>
  <si>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</si>
  <si>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</si>
  <si>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</si>
  <si>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</si>
  <si>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</si>
  <si>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</si>
  <si>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</si>
  <si>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</si>
  <si>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</si>
  <si>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</si>
  <si>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</si>
  <si>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</si>
  <si>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</si>
  <si>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</si>
  <si>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</si>
  <si>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</si>
  <si>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</si>
  <si>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</si>
  <si>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</si>
  <si>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</si>
  <si>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</si>
  <si>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</si>
  <si>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</si>
  <si>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</si>
  <si>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</si>
  <si>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</si>
  <si>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</si>
  <si>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</si>
  <si>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</si>
  <si>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</si>
  <si>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</si>
  <si>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</si>
  <si>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</si>
  <si>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</si>
  <si>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</si>
  <si>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</si>
  <si>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</si>
  <si>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</si>
  <si>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</si>
  <si>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</si>
  <si>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</si>
  <si>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</si>
  <si>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</si>
  <si>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</si>
  <si>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</si>
  <si>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</si>
  <si>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</si>
  <si>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</si>
  <si>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</si>
  <si>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</si>
  <si>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</si>
  <si>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</si>
  <si>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</si>
  <si>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</si>
  <si>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</si>
  <si>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</si>
  <si>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</si>
  <si>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</si>
  <si>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</si>
  <si>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</si>
  <si>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</si>
  <si>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</si>
  <si>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</si>
  <si>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</si>
  <si>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</si>
  <si>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</si>
  <si>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</si>
  <si>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</si>
  <si>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</si>
  <si>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</si>
  <si>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</si>
  <si>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</si>
  <si>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</si>
  <si>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</si>
  <si>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</si>
  <si>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</si>
  <si>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</si>
  <si>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</si>
  <si>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</si>
  <si>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</si>
  <si>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</si>
  <si>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</si>
  <si>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</si>
  <si>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</si>
  <si>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</si>
  <si>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</si>
  <si>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</si>
  <si>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</si>
  <si>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</si>
  <si>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</si>
  <si>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</si>
  <si>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</si>
  <si>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</si>
  <si>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</si>
  <si>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</si>
  <si>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</si>
  <si>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</si>
  <si>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</si>
  <si>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</si>
  <si>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</si>
  <si>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</si>
  <si>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</si>
  <si>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</si>
  <si>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</si>
  <si>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</si>
  <si>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</si>
  <si>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</si>
  <si>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</si>
  <si>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</si>
  <si>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</si>
  <si>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</si>
  <si>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</si>
  <si>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</si>
  <si>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</si>
  <si>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</si>
  <si>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</si>
  <si>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</si>
  <si>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</si>
  <si>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</si>
  <si>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</si>
  <si>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</si>
  <si>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</si>
  <si>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</si>
  <si>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</si>
  <si>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</si>
  <si>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</si>
  <si>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</si>
  <si>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</si>
  <si>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</si>
  <si>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</si>
  <si>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</si>
  <si>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</si>
  <si>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</si>
  <si>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</si>
  <si>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</si>
  <si>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</si>
  <si>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</si>
  <si>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</si>
  <si>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</si>
  <si>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</si>
  <si>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</si>
  <si>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</si>
  <si>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</si>
  <si>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</si>
  <si>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</si>
  <si>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</si>
  <si>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</si>
  <si>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</si>
  <si>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</si>
  <si>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</si>
  <si>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</si>
  <si>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</si>
  <si>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</si>
  <si>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</si>
  <si>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</si>
  <si>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</si>
  <si>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</si>
  <si>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</si>
  <si>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</si>
  <si>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</si>
  <si>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</si>
  <si>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</si>
  <si>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</si>
  <si>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</si>
  <si>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</si>
  <si>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</si>
  <si>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</si>
  <si>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</si>
  <si>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</si>
  <si>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</si>
  <si>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</si>
  <si>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</si>
  <si>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</si>
  <si>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</si>
  <si>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</si>
  <si>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</si>
  <si>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</si>
  <si>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</si>
  <si>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</si>
  <si>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</si>
  <si>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</si>
  <si>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</si>
  <si>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</si>
  <si>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</si>
  <si>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</si>
  <si>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</si>
  <si>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</si>
  <si>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</si>
  <si>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</si>
  <si>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</si>
  <si>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</si>
  <si>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</si>
  <si>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</si>
  <si>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</si>
  <si>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</si>
  <si>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</si>
  <si>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</si>
  <si>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</si>
  <si>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</si>
  <si>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</si>
  <si>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</si>
  <si>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</si>
  <si>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</si>
  <si>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</si>
  <si>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</si>
  <si>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</si>
  <si>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</si>
  <si>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</si>
  <si>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</si>
  <si>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</si>
  <si>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</si>
  <si>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</si>
  <si>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</si>
  <si>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</si>
  <si>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</si>
  <si>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</si>
  <si>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</si>
  <si>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</si>
  <si>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</si>
  <si>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</si>
  <si>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</si>
  <si>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</si>
  <si>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</si>
  <si>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</si>
  <si>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</si>
  <si>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</si>
  <si>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</si>
  <si>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</si>
  <si>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</si>
  <si>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</si>
  <si>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</si>
  <si>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</si>
  <si>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</si>
  <si>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</si>
  <si>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</si>
  <si>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</si>
  <si>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</si>
  <si>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</si>
  <si>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</si>
  <si>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</si>
  <si>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</si>
  <si>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</si>
  <si>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</si>
  <si>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</si>
  <si>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</si>
  <si>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</si>
  <si>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</si>
  <si>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</si>
  <si>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</si>
  <si>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</si>
  <si>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</si>
  <si>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</si>
  <si>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</si>
  <si>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</si>
  <si>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</si>
  <si>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</si>
  <si>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</si>
  <si>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</si>
  <si>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</si>
  <si>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</si>
  <si>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</si>
  <si>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</si>
  <si>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</si>
  <si>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</si>
  <si>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</si>
  <si>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</si>
  <si>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</si>
  <si>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</si>
  <si>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</si>
  <si>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</si>
  <si>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</si>
  <si>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</si>
  <si>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</si>
  <si>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</si>
  <si>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</si>
  <si>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</si>
  <si>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</si>
  <si>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</si>
  <si>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</si>
  <si>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</si>
  <si>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</si>
  <si>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</si>
  <si>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</si>
  <si>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</si>
  <si>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</si>
  <si>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</si>
  <si>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</si>
  <si>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</si>
  <si>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</si>
  <si>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</si>
  <si>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</si>
  <si>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</si>
  <si>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</si>
  <si>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</si>
  <si>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</si>
  <si>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</si>
  <si>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</si>
  <si>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</si>
  <si>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</si>
  <si>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</si>
  <si>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</si>
  <si>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</si>
  <si>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</si>
  <si>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</si>
  <si>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</si>
  <si>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</si>
  <si>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</si>
  <si>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</si>
  <si>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</si>
  <si>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</si>
  <si>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</si>
  <si>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</si>
  <si>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</si>
  <si>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</si>
  <si>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</si>
  <si>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</si>
  <si>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</si>
  <si>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</si>
  <si>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</si>
  <si>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</si>
  <si>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</si>
  <si>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</si>
  <si>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</si>
  <si>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</si>
  <si>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</si>
  <si>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</si>
  <si>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</si>
  <si>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</si>
  <si>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</si>
  <si>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</si>
  <si>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</si>
  <si>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</si>
  <si>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</si>
  <si>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</si>
  <si>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</si>
  <si>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</si>
  <si>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</si>
  <si>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</si>
  <si>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</si>
  <si>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</si>
  <si>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</si>
  <si>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</si>
  <si>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</si>
  <si>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</si>
  <si>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</si>
  <si>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</si>
  <si>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</si>
  <si>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</si>
  <si>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</si>
  <si>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</si>
  <si>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</si>
  <si>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</si>
  <si>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</si>
  <si>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</si>
  <si>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</si>
  <si>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</si>
  <si>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</si>
  <si>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</si>
  <si>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</si>
  <si>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</si>
  <si>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</si>
  <si>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</si>
  <si>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</si>
  <si>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</si>
  <si>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</si>
  <si>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</si>
  <si>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</si>
  <si>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</si>
  <si>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</si>
  <si>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</si>
  <si>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</si>
  <si>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</si>
  <si>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</si>
  <si>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</si>
  <si>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</si>
  <si>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</si>
  <si>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</si>
  <si>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</si>
  <si>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</si>
  <si>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</si>
  <si>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</si>
  <si>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</si>
  <si>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</si>
  <si>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</si>
  <si>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</si>
  <si>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</si>
  <si>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</si>
  <si>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</si>
  <si>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</si>
  <si>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</si>
  <si>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</si>
  <si>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</si>
  <si>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</si>
  <si>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</si>
  <si>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</si>
  <si>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</si>
  <si>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</si>
  <si>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</si>
  <si>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</si>
  <si>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</si>
  <si>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</si>
  <si>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</si>
  <si>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</si>
  <si>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</si>
  <si>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</si>
  <si>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</si>
  <si>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</si>
  <si>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</si>
  <si>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</si>
  <si>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</si>
  <si>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</si>
  <si>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</si>
  <si>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</si>
  <si>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</si>
  <si>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</si>
  <si>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</si>
  <si>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</si>
  <si>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</si>
  <si>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</si>
  <si>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</si>
  <si>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</si>
  <si>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</si>
  <si>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</si>
  <si>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</si>
  <si>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</si>
  <si>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</si>
  <si>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</si>
  <si>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</si>
  <si>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</si>
  <si>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</si>
  <si>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</si>
  <si>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</si>
  <si>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</si>
  <si>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</si>
  <si>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</si>
  <si>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</si>
  <si>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</si>
  <si>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</si>
  <si>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</si>
  <si>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</si>
  <si>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</si>
  <si>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</si>
  <si>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</si>
  <si>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</si>
  <si>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</si>
  <si>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</si>
  <si>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</si>
  <si>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</si>
  <si>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</si>
  <si>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</si>
  <si>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</si>
  <si>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</si>
  <si>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</si>
  <si>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</si>
  <si>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</si>
  <si>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</si>
  <si>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</si>
  <si>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</si>
  <si>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</si>
  <si>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</si>
  <si>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</si>
  <si>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</si>
  <si>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</si>
  <si>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</si>
  <si>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</si>
  <si>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</si>
  <si>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</si>
  <si>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</si>
  <si>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</si>
  <si>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</si>
  <si>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</si>
  <si>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</si>
  <si>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</si>
  <si>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</si>
  <si>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</si>
  <si>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</si>
  <si>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</si>
  <si>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</si>
  <si>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</si>
  <si>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</si>
  <si>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</si>
  <si>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</si>
  <si>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</si>
  <si>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</si>
  <si>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</si>
  <si>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</si>
  <si>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</si>
  <si>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</si>
  <si>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</si>
  <si>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</si>
  <si>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</si>
  <si>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</si>
  <si>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</si>
  <si>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</si>
  <si>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</si>
  <si>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</si>
  <si>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</si>
  <si>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</si>
  <si>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</si>
  <si>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</si>
  <si>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</si>
  <si>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</si>
  <si>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</si>
  <si>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</si>
  <si>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</si>
  <si>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</si>
  <si>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</si>
  <si>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</si>
  <si>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</si>
  <si>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</si>
  <si>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</si>
  <si>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</si>
  <si>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</si>
  <si>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</si>
  <si>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</si>
  <si>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</si>
  <si>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</si>
  <si>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</si>
  <si>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</si>
  <si>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</si>
  <si>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</si>
  <si>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</si>
  <si>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</si>
  <si>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</si>
  <si>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</si>
  <si>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</si>
  <si>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</si>
  <si>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</si>
  <si>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</si>
  <si>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</si>
  <si>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</si>
  <si>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</si>
  <si>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</si>
  <si>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</si>
  <si>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</si>
  <si>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</si>
  <si>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</si>
  <si>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</si>
  <si>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</si>
  <si>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</si>
  <si>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</si>
  <si>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</si>
  <si>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</si>
  <si>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</si>
  <si>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</si>
  <si>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</si>
  <si>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</si>
  <si>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</si>
  <si>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</si>
  <si>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</si>
  <si>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</si>
  <si>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</si>
  <si>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</si>
  <si>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</si>
  <si>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</si>
  <si>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</si>
  <si>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</si>
  <si>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</si>
  <si>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</si>
  <si>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</si>
  <si>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</si>
  <si>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</si>
  <si>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</si>
  <si>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</si>
  <si>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</si>
  <si>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</si>
  <si>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</si>
  <si>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</si>
  <si>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</si>
  <si>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</si>
  <si>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</si>
  <si>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</si>
  <si>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</si>
  <si>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</si>
  <si>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</si>
  <si>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</si>
  <si>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</si>
  <si>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</si>
  <si>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</si>
  <si>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</si>
  <si>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</si>
  <si>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</si>
  <si>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</si>
  <si>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</si>
  <si>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</si>
  <si>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</si>
  <si>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</si>
  <si>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</si>
  <si>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</si>
  <si>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</si>
  <si>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</si>
  <si>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</si>
  <si>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</si>
  <si>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</si>
  <si>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</si>
  <si>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</si>
  <si>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</si>
  <si>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</si>
  <si>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</si>
  <si>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</si>
  <si>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</si>
  <si>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</si>
  <si>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</si>
  <si>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</si>
  <si>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</si>
  <si>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</si>
  <si>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</si>
  <si>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</si>
  <si>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</si>
  <si>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</si>
  <si>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</si>
  <si>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</si>
  <si>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</si>
  <si>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</si>
  <si>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</si>
  <si>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</si>
  <si>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</si>
  <si>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</si>
  <si>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</si>
  <si>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</si>
  <si>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</si>
  <si>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</si>
  <si>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</si>
  <si>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</si>
  <si>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</si>
  <si>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</si>
  <si>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</si>
  <si>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</si>
  <si>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</si>
  <si>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</si>
  <si>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</si>
  <si>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</si>
  <si>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</si>
  <si>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</si>
  <si>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</si>
  <si>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</si>
  <si>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</si>
  <si>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</si>
  <si>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</si>
  <si>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</si>
  <si>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</si>
  <si>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</si>
  <si>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</si>
  <si>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</si>
  <si>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</si>
  <si>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</si>
  <si>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</si>
  <si>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</si>
  <si>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</si>
  <si>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</si>
  <si>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</si>
  <si>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</si>
  <si>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</si>
  <si>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</si>
  <si>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</si>
  <si>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</si>
  <si>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</si>
  <si>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</si>
  <si>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</si>
  <si>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</si>
  <si>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</si>
  <si>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</si>
  <si>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</si>
  <si>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</si>
  <si>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</si>
  <si>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</si>
  <si>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</si>
  <si>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</si>
  <si>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</si>
  <si>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</si>
  <si>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</si>
  <si>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</si>
  <si>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</si>
  <si>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</si>
  <si>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</si>
  <si>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</si>
  <si>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</si>
  <si>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</si>
  <si>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</si>
  <si>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</si>
  <si>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</si>
  <si>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</si>
  <si>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</si>
  <si>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</si>
  <si>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</si>
  <si>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</si>
  <si>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</si>
  <si>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</si>
  <si>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</si>
  <si>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</si>
  <si>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</si>
  <si>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</si>
  <si>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</si>
  <si>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</si>
  <si>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</si>
  <si>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</si>
  <si>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</si>
  <si>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</si>
  <si>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</si>
  <si>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</si>
  <si>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</si>
  <si>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</si>
  <si>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</si>
  <si>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</si>
  <si>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</si>
  <si>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</si>
  <si>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</si>
  <si>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</si>
  <si>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</si>
  <si>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</si>
  <si>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</si>
  <si>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</si>
  <si>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</si>
  <si>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</si>
  <si>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</si>
  <si>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</si>
  <si>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</si>
  <si>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</si>
  <si>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</si>
  <si>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</si>
  <si>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</si>
  <si>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</si>
  <si>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</si>
  <si>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</si>
  <si>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</si>
  <si>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</si>
  <si>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</si>
  <si>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</si>
  <si>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</si>
  <si>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</si>
  <si>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</si>
  <si>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</si>
  <si>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</si>
  <si>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</si>
  <si>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</si>
  <si>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</si>
  <si>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</si>
  <si>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</si>
  <si>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</si>
  <si>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</si>
  <si>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</si>
  <si>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</si>
  <si>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</si>
  <si>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</si>
  <si>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</si>
  <si>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</si>
  <si>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</si>
  <si>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</si>
  <si>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</si>
  <si>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</si>
  <si>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</si>
  <si>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</si>
  <si>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</si>
  <si>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</si>
  <si>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</si>
  <si>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</si>
  <si>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</si>
  <si>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</si>
  <si>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</si>
  <si>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</si>
  <si>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</si>
  <si>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</si>
  <si>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</si>
  <si>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</si>
  <si>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</si>
  <si>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</si>
  <si>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</si>
  <si>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</si>
  <si>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</si>
  <si>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</si>
  <si>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</si>
  <si>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</si>
  <si>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</si>
  <si>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</si>
  <si>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</si>
  <si>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</si>
  <si>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</si>
  <si>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</si>
  <si>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</si>
  <si>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</si>
  <si>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</si>
  <si>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</si>
  <si>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</si>
  <si>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</si>
  <si>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</si>
  <si>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</si>
  <si>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</si>
  <si>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</si>
  <si>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</si>
  <si>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</si>
  <si>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</si>
  <si>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</si>
  <si>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</si>
  <si>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</si>
  <si>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</si>
  <si>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</si>
  <si>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</si>
  <si>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</si>
  <si>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</si>
  <si>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</si>
  <si>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</si>
  <si>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</si>
  <si>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</si>
  <si>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</si>
  <si>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</si>
  <si>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</si>
  <si>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</si>
  <si>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</si>
  <si>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</si>
  <si>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</si>
  <si>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</si>
  <si>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</si>
  <si>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</si>
  <si>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</si>
  <si>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</si>
  <si>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</si>
  <si>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</si>
  <si>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</si>
  <si>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</si>
  <si>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</si>
  <si>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</si>
  <si>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</si>
  <si>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</si>
  <si>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</si>
  <si>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</si>
  <si>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</si>
  <si>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</si>
  <si>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</si>
  <si>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</si>
  <si>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</si>
  <si>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</si>
  <si>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</si>
  <si>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</si>
  <si>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</si>
  <si>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</si>
  <si>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</si>
  <si>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</si>
  <si>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</si>
  <si>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</si>
  <si>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</si>
  <si>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</si>
  <si>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</si>
  <si>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</si>
  <si>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</si>
  <si>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</si>
  <si>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</si>
  <si>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</si>
  <si>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</si>
  <si>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</si>
  <si>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</si>
  <si>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</si>
  <si>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</si>
  <si>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</si>
  <si>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</si>
  <si>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</si>
  <si>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</si>
  <si>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</si>
  <si>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</si>
  <si>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</si>
  <si>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</si>
  <si>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</si>
  <si>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</si>
  <si>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</si>
  <si>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</si>
  <si>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</si>
  <si>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</si>
  <si>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</si>
  <si>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</si>
  <si>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</si>
  <si>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</si>
  <si>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</si>
  <si>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</si>
  <si>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</si>
  <si>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</si>
  <si>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</si>
  <si>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</si>
  <si>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</si>
  <si>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</si>
  <si>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</si>
  <si>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</si>
  <si>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</si>
  <si>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</si>
  <si>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</si>
  <si>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</si>
  <si>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</si>
  <si>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</si>
  <si>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</si>
  <si>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</si>
  <si>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</si>
  <si>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</si>
  <si>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</si>
  <si>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</si>
  <si>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</si>
  <si>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</si>
  <si>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</si>
  <si>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</si>
  <si>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</si>
  <si>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</si>
  <si>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</si>
  <si>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</si>
  <si>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</si>
  <si>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</si>
  <si>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</si>
  <si>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</si>
  <si>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</si>
  <si>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</si>
  <si>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</si>
  <si>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</si>
  <si>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</si>
  <si>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</si>
  <si>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</si>
  <si>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</si>
  <si>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</si>
  <si>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</si>
  <si>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</si>
  <si>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</si>
  <si>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</si>
  <si>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</si>
  <si>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</si>
  <si>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</si>
  <si>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</si>
  <si>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</si>
  <si>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</si>
  <si>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</si>
  <si>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</si>
  <si>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</si>
  <si>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</si>
  <si>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</si>
  <si>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</si>
  <si>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</si>
  <si>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</si>
  <si>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</si>
  <si>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</si>
  <si>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</si>
  <si>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</si>
  <si>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</si>
  <si>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</si>
  <si>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</si>
  <si>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</si>
  <si>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</si>
  <si>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</si>
  <si>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</si>
  <si>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</si>
  <si>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</si>
  <si>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</si>
  <si>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</si>
  <si>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</si>
  <si>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</si>
  <si>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</si>
  <si>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</si>
  <si>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</si>
  <si>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</si>
  <si>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</si>
  <si>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</si>
  <si>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</si>
  <si>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</si>
  <si>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</si>
  <si>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</si>
  <si>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</si>
  <si>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</si>
  <si>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</si>
  <si>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</si>
  <si>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</si>
  <si>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</si>
  <si>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</si>
  <si>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</si>
  <si>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</si>
  <si>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</si>
  <si>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</si>
  <si>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</si>
  <si>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</si>
  <si>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</si>
  <si>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</si>
  <si>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</si>
  <si>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</si>
  <si>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</si>
  <si>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</si>
  <si>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</si>
  <si>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</si>
  <si>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</si>
  <si>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</si>
  <si>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</si>
  <si>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</si>
  <si>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</si>
  <si>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</si>
  <si>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</si>
  <si>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</si>
  <si>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</si>
  <si>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</si>
  <si>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</si>
  <si>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</si>
  <si>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</si>
  <si>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</si>
  <si>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</si>
  <si>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</si>
  <si>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</si>
  <si>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</si>
  <si>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</si>
  <si>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</si>
  <si>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</si>
  <si>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</si>
  <si>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</si>
  <si>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</si>
  <si>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</si>
  <si>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</si>
  <si>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</si>
  <si>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</si>
  <si>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</si>
  <si>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</si>
  <si>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</si>
  <si>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</si>
  <si>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</si>
  <si>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</si>
  <si>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</si>
  <si>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</si>
  <si>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</si>
  <si>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</si>
  <si>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</si>
  <si>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</si>
  <si>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</si>
  <si>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</si>
  <si>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</si>
  <si>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</si>
  <si>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</si>
  <si>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</si>
  <si>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</si>
  <si>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</si>
  <si>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</si>
  <si>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</si>
  <si>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</si>
  <si>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</si>
  <si>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</si>
  <si>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</si>
  <si>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</si>
  <si>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</si>
  <si>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</si>
  <si>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</si>
  <si>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</si>
  <si>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</si>
  <si>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</si>
  <si>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</si>
  <si>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</si>
  <si>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</si>
  <si>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</si>
  <si>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</si>
  <si>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</si>
  <si>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</si>
  <si>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</si>
  <si>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</si>
  <si>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</si>
  <si>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</si>
  <si>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</si>
  <si>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</si>
  <si>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</si>
  <si>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</si>
  <si>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</si>
  <si>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</si>
  <si>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</si>
  <si>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</si>
  <si>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</si>
  <si>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</si>
  <si>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</si>
  <si>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</si>
  <si>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</si>
  <si>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</si>
  <si>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</si>
  <si>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</si>
  <si>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</si>
  <si>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</si>
  <si>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</si>
  <si>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</si>
  <si>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</si>
  <si>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</si>
  <si>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</si>
  <si>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</si>
  <si>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</si>
  <si>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</si>
  <si>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</si>
  <si>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</si>
  <si>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</si>
  <si>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</si>
  <si>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</si>
  <si>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</si>
  <si>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</si>
  <si>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</si>
  <si>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</si>
  <si>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</si>
  <si>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</si>
  <si>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</si>
  <si>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</si>
  <si>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</si>
  <si>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</si>
  <si>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</si>
  <si>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</si>
  <si>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</si>
  <si>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</si>
  <si>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</si>
  <si>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</si>
  <si>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</si>
  <si>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</si>
  <si>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</si>
  <si>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</si>
  <si>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</si>
  <si>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</si>
  <si>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</si>
  <si>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</si>
  <si>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</si>
  <si>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</si>
  <si>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</si>
  <si>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</si>
  <si>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</si>
  <si>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</si>
  <si>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</si>
  <si>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</si>
  <si>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</si>
  <si>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</si>
  <si>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</si>
  <si>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</si>
  <si>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</si>
  <si>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</si>
  <si>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</si>
  <si>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</si>
  <si>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</si>
  <si>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</si>
  <si>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</si>
  <si>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</si>
  <si>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</si>
  <si>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</si>
  <si>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</si>
  <si>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</si>
  <si>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</si>
  <si>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</si>
  <si>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</si>
  <si>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</si>
  <si>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</si>
  <si>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</si>
  <si>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</si>
  <si>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</si>
  <si>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</si>
  <si>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</si>
  <si>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</si>
  <si>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</si>
  <si>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</si>
  <si>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</si>
  <si>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</si>
  <si>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</si>
  <si>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</si>
  <si>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</si>
  <si>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</si>
  <si>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</si>
  <si>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</si>
  <si>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</si>
  <si>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</si>
  <si>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</si>
  <si>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</si>
  <si>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</si>
  <si>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</si>
  <si>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</si>
  <si>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</si>
  <si>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</si>
  <si>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</si>
  <si>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</si>
  <si>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</si>
  <si>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</si>
  <si>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</si>
  <si>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</si>
  <si>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</si>
  <si>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</si>
  <si>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</si>
  <si>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</si>
  <si>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</si>
  <si>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</si>
  <si>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</si>
  <si>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</si>
  <si>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</si>
  <si>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</si>
  <si>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</si>
  <si>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</si>
  <si>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</si>
  <si>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</si>
  <si>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</si>
  <si>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</si>
  <si>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</si>
  <si>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</si>
  <si>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</si>
  <si>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</si>
  <si>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</si>
  <si>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</si>
  <si>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</si>
  <si>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</si>
  <si>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</si>
  <si>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</si>
  <si>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</si>
  <si>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</si>
  <si>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</si>
  <si>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</si>
  <si>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</si>
  <si>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</si>
  <si>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</si>
  <si>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</si>
  <si>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</si>
  <si>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</si>
  <si>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</si>
  <si>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</si>
  <si>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</si>
  <si>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</si>
  <si>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</si>
  <si>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</si>
  <si>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</si>
  <si>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</si>
  <si>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</si>
  <si>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</si>
  <si>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</si>
  <si>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</si>
  <si>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</si>
  <si>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</si>
  <si>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</si>
  <si>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</si>
  <si>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</si>
  <si>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</si>
  <si>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</si>
  <si>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</si>
  <si>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</si>
  <si>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</si>
  <si>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</si>
  <si>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</si>
  <si>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</si>
  <si>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</si>
  <si>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</si>
  <si>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</si>
  <si>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</si>
  <si>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</si>
  <si>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</si>
  <si>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</si>
  <si>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</si>
  <si>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</si>
  <si>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</si>
  <si>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</si>
  <si>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</si>
  <si>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</si>
  <si>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</si>
  <si>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</si>
  <si>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</si>
  <si>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</si>
  <si>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</si>
  <si>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</si>
  <si>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</si>
  <si>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</si>
  <si>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</si>
  <si>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</si>
  <si>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</si>
  <si>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</si>
  <si>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</si>
  <si>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</si>
  <si>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</si>
  <si>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</si>
  <si>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</si>
  <si>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</si>
  <si>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</si>
  <si>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</si>
  <si>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</si>
  <si>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</si>
  <si>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</si>
  <si>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</si>
  <si>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</si>
  <si>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</si>
  <si>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</si>
  <si>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</si>
  <si>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</si>
  <si>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</si>
  <si>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</si>
  <si>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</si>
  <si>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</si>
  <si>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</si>
  <si>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</si>
  <si>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</si>
  <si>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</si>
  <si>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</si>
  <si>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</si>
  <si>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</si>
  <si>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</si>
  <si>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</si>
  <si>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</si>
  <si>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</si>
  <si>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</si>
  <si>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</si>
  <si>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</si>
  <si>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</si>
  <si>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</si>
  <si>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</si>
  <si>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</si>
  <si>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</si>
  <si>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</si>
  <si>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</si>
  <si>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</si>
  <si>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</si>
  <si>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</si>
  <si>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</si>
  <si>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</si>
  <si>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</si>
  <si>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</si>
  <si>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</si>
  <si>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</si>
  <si>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</si>
  <si>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</si>
  <si>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</si>
  <si>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</si>
  <si>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</si>
  <si>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</si>
  <si>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</si>
  <si>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</si>
  <si>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</si>
  <si>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</si>
  <si>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</si>
  <si>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</si>
  <si>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</si>
  <si>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</si>
  <si>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</si>
  <si>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</si>
  <si>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</si>
  <si>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</si>
  <si>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</si>
  <si>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</si>
  <si>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</si>
  <si>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</si>
  <si>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</si>
  <si>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</si>
  <si>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</si>
  <si>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</si>
  <si>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</si>
  <si>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</si>
  <si>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</si>
  <si>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</si>
  <si>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</si>
  <si>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</si>
  <si>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</si>
  <si>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</si>
  <si>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</si>
  <si>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</si>
  <si>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</si>
  <si>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</si>
  <si>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</si>
  <si>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</si>
  <si>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</si>
  <si>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</si>
  <si>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</si>
  <si>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</si>
  <si>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</si>
  <si>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</si>
  <si>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</si>
  <si>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</si>
  <si>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</si>
  <si>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</si>
  <si>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</si>
  <si>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</si>
  <si>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</si>
  <si>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</si>
  <si>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</si>
  <si>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</si>
  <si>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</si>
  <si>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</si>
  <si>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</si>
  <si>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</si>
  <si>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</si>
  <si>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</si>
  <si>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</si>
  <si>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</si>
  <si>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</si>
  <si>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</si>
  <si>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</si>
  <si>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</si>
  <si>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</si>
  <si>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</si>
  <si>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</si>
  <si>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</si>
  <si>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</si>
  <si>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</si>
  <si>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</si>
  <si>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</si>
  <si>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</si>
  <si>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</si>
  <si>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</si>
  <si>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</si>
  <si>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</si>
  <si>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</si>
  <si>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</si>
  <si>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</si>
  <si>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</si>
  <si>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</si>
  <si>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</si>
  <si>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</si>
  <si>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</si>
  <si>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</si>
  <si>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</si>
  <si>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</si>
  <si>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</si>
  <si>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</si>
  <si>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</si>
  <si>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</si>
  <si>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</si>
  <si>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</si>
  <si>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</si>
  <si>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</si>
  <si>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</si>
  <si>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</si>
  <si>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</si>
  <si>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</si>
  <si>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</si>
  <si>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</si>
  <si>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</si>
  <si>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</si>
  <si>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</si>
  <si>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</si>
  <si>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</si>
  <si>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</si>
  <si>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</si>
  <si>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</si>
  <si>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</si>
  <si>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</si>
  <si>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</si>
  <si>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</si>
  <si>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</si>
  <si>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</si>
  <si>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</si>
  <si>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</si>
  <si>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</si>
  <si>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</si>
  <si>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</si>
  <si>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</si>
  <si>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</si>
  <si>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</si>
  <si>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</si>
  <si>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</si>
  <si>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</si>
  <si>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</si>
  <si>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</si>
  <si>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</si>
  <si>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</si>
  <si>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</si>
  <si>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</si>
  <si>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</si>
  <si>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</si>
  <si>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</si>
  <si>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</si>
  <si>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</si>
  <si>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</si>
  <si>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</si>
  <si>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</si>
  <si>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</si>
  <si>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</si>
  <si>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</si>
  <si>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</si>
  <si>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</si>
  <si>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</si>
  <si>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</si>
  <si>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</si>
  <si>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</si>
  <si>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</si>
  <si>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</si>
  <si>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</si>
  <si>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</si>
  <si>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</si>
  <si>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</si>
  <si>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</si>
  <si>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</si>
  <si>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</si>
  <si>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</si>
  <si>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</si>
  <si>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</si>
  <si>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</si>
  <si>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</si>
  <si>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</si>
  <si>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</si>
  <si>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</si>
  <si>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</si>
  <si>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</si>
  <si>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</si>
  <si>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</si>
  <si>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</si>
  <si>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</si>
  <si>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</si>
  <si>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</si>
  <si>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</si>
  <si>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</si>
  <si>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</si>
  <si>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</si>
  <si>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</si>
  <si>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</si>
  <si>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</si>
  <si>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</si>
  <si>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</si>
  <si>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</si>
  <si>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</si>
  <si>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</si>
  <si>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</si>
  <si>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</si>
  <si>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</si>
  <si>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</si>
  <si>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</si>
  <si>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</si>
  <si>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</si>
  <si>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</si>
  <si>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</si>
  <si>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</si>
  <si>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</si>
  <si>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</si>
  <si>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</si>
  <si>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</si>
  <si>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</si>
  <si>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</si>
  <si>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</si>
  <si>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</si>
  <si>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</si>
  <si>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</si>
  <si>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</si>
  <si>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</si>
  <si>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</si>
  <si>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</si>
  <si>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</si>
  <si>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</si>
  <si>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</si>
  <si>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</si>
  <si>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</si>
  <si>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</si>
  <si>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</si>
  <si>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</si>
  <si>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</si>
  <si>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</si>
  <si>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</si>
  <si>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</si>
  <si>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</si>
  <si>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</si>
  <si>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</si>
  <si>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</si>
  <si>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</si>
  <si>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</si>
  <si>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</si>
  <si>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</si>
  <si>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</si>
  <si>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</si>
  <si>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</si>
  <si>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</si>
  <si>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</si>
  <si>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</si>
  <si>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</si>
  <si>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</si>
  <si>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</si>
  <si>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</si>
  <si>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</si>
  <si>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</si>
  <si>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</si>
  <si>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</si>
  <si>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</si>
  <si>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</si>
  <si>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</si>
  <si>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</si>
  <si>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</si>
  <si>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</si>
  <si>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</si>
  <si>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</si>
  <si>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</si>
  <si>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</si>
  <si>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</si>
  <si>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</si>
  <si>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</si>
  <si>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</si>
  <si>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</si>
  <si>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</si>
  <si>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</si>
  <si>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</si>
  <si>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</si>
  <si>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</si>
  <si>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</si>
  <si>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</si>
  <si>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</si>
  <si>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</si>
  <si>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</si>
  <si>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</si>
  <si>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</si>
  <si>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</si>
  <si>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</si>
  <si>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</si>
  <si>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</si>
  <si>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</si>
  <si>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</si>
  <si>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</si>
  <si>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</si>
  <si>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</si>
  <si>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</si>
  <si>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</si>
  <si>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</si>
  <si>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</si>
  <si>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</si>
  <si>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</si>
  <si>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</si>
  <si>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</si>
  <si>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</si>
  <si>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</si>
  <si>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</si>
  <si>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</si>
  <si>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</si>
  <si>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</si>
  <si>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</si>
  <si>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</si>
  <si>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</si>
  <si>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</si>
  <si>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</si>
  <si>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</si>
  <si>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</si>
  <si>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</si>
  <si>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</si>
  <si>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</si>
  <si>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</si>
  <si>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</si>
  <si>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</si>
  <si>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</si>
  <si>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</si>
  <si>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</si>
  <si>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</si>
  <si>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</si>
  <si>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</si>
  <si>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</si>
  <si>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</si>
  <si>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</si>
  <si>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</si>
  <si>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</si>
  <si>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</si>
  <si>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</si>
  <si>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</si>
  <si>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</si>
  <si>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</si>
  <si>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</si>
  <si>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</si>
  <si>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</si>
  <si>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</si>
  <si>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</si>
  <si>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</si>
  <si>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</si>
  <si>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</si>
  <si>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</si>
  <si>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</si>
  <si>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</si>
  <si>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</si>
  <si>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</si>
  <si>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</si>
  <si>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</si>
  <si>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</si>
  <si>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</si>
  <si>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</si>
  <si>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</si>
  <si>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</si>
  <si>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</si>
  <si>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</si>
  <si>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</si>
  <si>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</si>
  <si>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</si>
  <si>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</si>
  <si>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</si>
  <si>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</si>
  <si>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</si>
  <si>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</si>
  <si>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</si>
  <si>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</si>
  <si>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</si>
  <si>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</si>
  <si>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</si>
  <si>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</si>
  <si>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</si>
  <si>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</si>
  <si>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</si>
  <si>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</si>
  <si>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</si>
  <si>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</si>
  <si>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</si>
  <si>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</si>
  <si>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</si>
  <si>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</si>
  <si>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</si>
  <si>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</si>
  <si>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</si>
  <si>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</si>
  <si>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</si>
  <si>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</si>
  <si>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</si>
  <si>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</si>
  <si>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</si>
  <si>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</si>
  <si>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</si>
  <si>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</si>
  <si>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</si>
  <si>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</si>
  <si>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</si>
  <si>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</si>
  <si>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</si>
  <si>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</si>
  <si>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</si>
  <si>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</si>
  <si>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</si>
  <si>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</si>
  <si>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</si>
  <si>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</si>
  <si>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</si>
  <si>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</si>
  <si>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</si>
  <si>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</si>
  <si>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</si>
  <si>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</si>
  <si>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</si>
  <si>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</si>
  <si>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</si>
  <si>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</si>
  <si>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</si>
  <si>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</si>
  <si>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</si>
  <si>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</si>
  <si>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</si>
  <si>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</si>
  <si>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</si>
  <si>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</si>
  <si>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</si>
  <si>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</si>
  <si>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</si>
  <si>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</si>
  <si>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</si>
  <si>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</si>
  <si>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</si>
  <si>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</si>
  <si>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</si>
  <si>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</si>
  <si>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</si>
  <si>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</si>
  <si>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</si>
  <si>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</si>
  <si>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</si>
  <si>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</si>
  <si>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</si>
  <si>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</si>
  <si>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</si>
  <si>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</si>
  <si>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</si>
  <si>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</si>
  <si>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</si>
  <si>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</si>
  <si>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</si>
  <si>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</si>
  <si>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</si>
  <si>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</si>
  <si>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</si>
  <si>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</si>
  <si>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</si>
  <si>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</si>
  <si>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</si>
  <si>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</si>
  <si>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</si>
  <si>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</si>
  <si>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</si>
  <si>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</si>
  <si>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</si>
  <si>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</si>
  <si>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</si>
  <si>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</si>
  <si>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</si>
  <si>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</si>
  <si>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</si>
  <si>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</si>
  <si>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</si>
  <si>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</si>
  <si>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</si>
  <si>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</si>
  <si>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</si>
  <si>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</si>
  <si>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</si>
  <si>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</si>
  <si>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</si>
  <si>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</si>
  <si>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</si>
  <si>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</si>
  <si>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</si>
  <si>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</si>
  <si>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</si>
  <si>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</si>
  <si>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</si>
  <si>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</si>
  <si>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</si>
  <si>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</si>
  <si>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</si>
  <si>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</si>
  <si>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</si>
  <si>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</si>
  <si>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</si>
  <si>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</si>
  <si>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</si>
  <si>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</si>
  <si>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</si>
  <si>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</si>
  <si>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</si>
  <si>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</si>
  <si>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</si>
  <si>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</si>
  <si>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</si>
  <si>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</si>
  <si>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</si>
  <si>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</si>
  <si>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</si>
  <si>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</si>
  <si>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</si>
  <si>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</si>
  <si>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</si>
  <si>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</si>
  <si>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</si>
  <si>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</si>
  <si>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</si>
  <si>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</si>
  <si>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</si>
  <si>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</si>
  <si>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</si>
  <si>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</si>
  <si>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</si>
  <si>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</si>
  <si>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</si>
  <si>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</si>
  <si>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</si>
  <si>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</si>
  <si>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</si>
  <si>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</si>
  <si>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</si>
  <si>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</si>
  <si>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</si>
  <si>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</si>
  <si>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</si>
  <si>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</si>
  <si>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</si>
  <si>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</si>
  <si>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</si>
  <si>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</si>
  <si>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</si>
  <si>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</si>
  <si>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</si>
  <si>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</si>
  <si>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</si>
  <si>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</si>
  <si>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</si>
  <si>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</si>
  <si>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</si>
  <si>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</si>
  <si>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</si>
  <si>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</si>
  <si>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</si>
  <si>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</si>
  <si>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</si>
  <si>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</si>
  <si>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</si>
  <si>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</si>
  <si>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</si>
  <si>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</si>
  <si>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</si>
  <si>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</si>
  <si>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</si>
  <si>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</si>
  <si>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</si>
  <si>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</si>
  <si>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</si>
  <si>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</si>
  <si>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</si>
  <si>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</si>
  <si>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</si>
  <si>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</si>
  <si>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</si>
  <si>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</si>
  <si>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</si>
  <si>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</si>
  <si>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</si>
  <si>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</si>
  <si>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</si>
  <si>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</si>
  <si>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</si>
  <si>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</si>
  <si>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</si>
  <si>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</si>
  <si>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</si>
  <si>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</si>
  <si>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</si>
  <si>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</si>
  <si>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</si>
  <si>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</si>
  <si>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</si>
  <si>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</si>
  <si>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</si>
  <si>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</si>
  <si>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</si>
  <si>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</si>
  <si>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</si>
  <si>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</si>
  <si>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</si>
  <si>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</si>
  <si>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</si>
  <si>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</si>
  <si>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</si>
  <si>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</si>
  <si>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</si>
  <si>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</si>
  <si>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</si>
  <si>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</si>
  <si>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</si>
  <si>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</si>
  <si>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</si>
  <si>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</si>
  <si>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</si>
  <si>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</si>
  <si>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</si>
  <si>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</si>
  <si>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</si>
  <si>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</si>
  <si>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</si>
  <si>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</si>
  <si>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</si>
  <si>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</si>
  <si>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</si>
  <si>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</si>
  <si>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</si>
  <si>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</si>
  <si>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</si>
  <si>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</si>
  <si>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</si>
  <si>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</si>
  <si>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</si>
  <si>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</si>
  <si>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</si>
  <si>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</si>
  <si>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</si>
  <si>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</si>
  <si>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</si>
  <si>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</si>
  <si>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</si>
  <si>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</si>
  <si>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</si>
  <si>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</si>
  <si>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</si>
  <si>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</si>
  <si>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</si>
  <si>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</si>
  <si>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</si>
  <si>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</si>
  <si>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</si>
  <si>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</si>
  <si>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</si>
  <si>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</si>
  <si>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</si>
  <si>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</si>
  <si>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</si>
  <si>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</si>
  <si>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</si>
  <si>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</si>
  <si>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</si>
  <si>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</si>
  <si>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</si>
  <si>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</si>
  <si>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</si>
  <si>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</si>
  <si>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</si>
  <si>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</si>
  <si>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</si>
  <si>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</si>
  <si>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</si>
  <si>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</si>
  <si>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</si>
  <si>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</si>
  <si>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</si>
  <si>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</si>
  <si>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</si>
  <si>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</si>
  <si>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</si>
  <si>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</si>
  <si>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</si>
  <si>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</si>
  <si>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</si>
  <si>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</si>
  <si>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</si>
  <si>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</si>
  <si>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</si>
  <si>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</si>
  <si>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</si>
  <si>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</si>
  <si>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</si>
  <si>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</si>
  <si>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</si>
  <si>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</si>
  <si>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</si>
  <si>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</si>
  <si>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</si>
  <si>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</si>
  <si>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</si>
  <si>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</si>
  <si>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</si>
  <si>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</si>
  <si>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</si>
  <si>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</si>
  <si>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</si>
  <si>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</si>
  <si>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</si>
  <si>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</si>
  <si>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</si>
  <si>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</si>
  <si>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</si>
  <si>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</si>
  <si>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</si>
  <si>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</si>
  <si>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</si>
  <si>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</si>
  <si>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</si>
  <si>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</si>
  <si>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</si>
  <si>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</si>
  <si>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</si>
  <si>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</si>
  <si>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</si>
  <si>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</si>
  <si>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</si>
  <si>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</si>
  <si>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</si>
  <si>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</si>
  <si>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</si>
  <si>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</si>
  <si>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</si>
  <si>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</si>
  <si>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</si>
  <si>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</si>
  <si>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</si>
  <si>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</si>
  <si>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</si>
  <si>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</si>
  <si>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</si>
  <si>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</si>
  <si>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</si>
  <si>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</si>
  <si>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</si>
  <si>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</si>
  <si>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</si>
  <si>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</si>
  <si>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</si>
  <si>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</si>
  <si>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</si>
  <si>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</si>
  <si>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</si>
  <si>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</si>
  <si>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</si>
  <si>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</si>
  <si>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</si>
  <si>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</si>
  <si>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</si>
  <si>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</si>
  <si>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</si>
  <si>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</si>
  <si>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</si>
  <si>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</si>
  <si>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</si>
  <si>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</si>
  <si>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</si>
  <si>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</si>
  <si>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</si>
  <si>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</si>
  <si>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</si>
  <si>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</si>
  <si>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</si>
  <si>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</si>
  <si>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</si>
  <si>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</si>
  <si>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</si>
  <si>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</si>
  <si>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</si>
  <si>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</si>
  <si>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</si>
  <si>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</si>
  <si>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</si>
  <si>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</si>
  <si>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</si>
  <si>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</si>
  <si>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</si>
  <si>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</si>
  <si>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</si>
  <si>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</si>
  <si>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</si>
  <si>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</si>
  <si>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</si>
  <si>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</si>
  <si>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</si>
  <si>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</si>
  <si>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</si>
  <si>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</si>
  <si>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</si>
  <si>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</si>
  <si>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</si>
  <si>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</si>
  <si>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</si>
  <si>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</si>
  <si>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</si>
  <si>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</si>
  <si>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</si>
  <si>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</si>
  <si>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</si>
  <si>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</si>
  <si>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</si>
  <si>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</si>
  <si>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</si>
  <si>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</si>
  <si>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</si>
  <si>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</si>
  <si>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</si>
  <si>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</si>
  <si>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</si>
  <si>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</si>
  <si>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</si>
  <si>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</si>
  <si>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</si>
  <si>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</si>
  <si>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</si>
  <si>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</si>
  <si>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</si>
  <si>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</si>
  <si>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</si>
  <si>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</si>
  <si>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</si>
  <si>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</si>
  <si>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</si>
  <si>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</si>
  <si>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</si>
  <si>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</si>
  <si>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</si>
  <si>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</si>
  <si>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</si>
  <si>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</si>
  <si>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</si>
  <si>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</si>
  <si>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</si>
  <si>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</si>
  <si>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</si>
  <si>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</si>
  <si>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</si>
  <si>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</si>
  <si>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</si>
  <si>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</si>
  <si>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</si>
  <si>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</si>
  <si>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</si>
  <si>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</si>
  <si>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</si>
  <si>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</si>
  <si>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</si>
  <si>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</si>
  <si>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</si>
  <si>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</si>
  <si>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</si>
  <si>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</si>
  <si>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</si>
  <si>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</si>
  <si>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</si>
  <si>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</si>
  <si>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</si>
  <si>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</si>
  <si>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</si>
  <si>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</si>
  <si>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</si>
  <si>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</si>
  <si>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</si>
  <si>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</si>
  <si>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</si>
  <si>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</si>
  <si>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</si>
  <si>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</si>
  <si>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</si>
  <si>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</si>
  <si>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</si>
  <si>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</si>
  <si>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</si>
  <si>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</si>
  <si>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</si>
  <si>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</si>
  <si>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</si>
  <si>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</si>
  <si>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</si>
  <si>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</si>
  <si>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</si>
  <si>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</si>
  <si>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</si>
  <si>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</si>
  <si>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</si>
  <si>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</si>
  <si>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</si>
  <si>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</si>
  <si>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</si>
  <si>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</si>
  <si>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</si>
  <si>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</si>
  <si>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</si>
  <si>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</si>
  <si>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</si>
  <si>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</si>
  <si>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</si>
  <si>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</si>
  <si>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</si>
  <si>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</si>
  <si>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</si>
  <si>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</si>
  <si>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</si>
  <si>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</si>
  <si>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</si>
  <si>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</si>
  <si>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</si>
  <si>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</si>
  <si>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</si>
  <si>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</si>
  <si>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</si>
  <si>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</si>
  <si>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</si>
  <si>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</si>
  <si>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</si>
  <si>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</si>
  <si>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</si>
  <si>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</si>
  <si>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</si>
  <si>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</si>
  <si>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</si>
  <si>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</si>
  <si>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</si>
  <si>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</si>
  <si>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</si>
  <si>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</si>
  <si>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</si>
  <si>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</si>
  <si>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</si>
  <si>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</si>
  <si>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</si>
  <si>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</si>
  <si>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</si>
  <si>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</si>
  <si>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</si>
  <si>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</si>
  <si>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</si>
  <si>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</si>
  <si>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</si>
  <si>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</si>
  <si>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</si>
  <si>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</si>
  <si>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</si>
  <si>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</si>
  <si>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</si>
  <si>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</si>
  <si>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</si>
  <si>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</si>
  <si>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</si>
  <si>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</si>
  <si>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</si>
  <si>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</si>
  <si>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</si>
  <si>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</si>
  <si>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</si>
  <si>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</si>
  <si>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</si>
  <si>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</si>
  <si>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</si>
  <si>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</si>
  <si>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</si>
  <si>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</si>
  <si>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</si>
  <si>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</si>
  <si>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</si>
  <si>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</si>
  <si>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</si>
  <si>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</si>
  <si>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</si>
  <si>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</si>
  <si>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</si>
  <si>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</si>
  <si>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</si>
  <si>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</si>
  <si>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</si>
  <si>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</si>
  <si>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</si>
  <si>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</si>
  <si>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</si>
  <si>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</si>
  <si>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</si>
  <si>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</si>
  <si>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</si>
  <si>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</si>
  <si>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</si>
  <si>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</si>
  <si>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</si>
  <si>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</si>
  <si>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</si>
  <si>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</si>
  <si>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</si>
  <si>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</si>
  <si>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</si>
  <si>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</si>
  <si>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</si>
  <si>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</si>
  <si>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</si>
  <si>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</si>
  <si>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</si>
  <si>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</si>
  <si>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</si>
  <si>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</si>
  <si>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</si>
  <si>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</si>
  <si>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</si>
  <si>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</si>
  <si>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</si>
  <si>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</si>
  <si>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</si>
  <si>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</si>
  <si>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</si>
  <si>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</si>
  <si>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</si>
  <si>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</si>
  <si>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</si>
  <si>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</si>
  <si>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</si>
  <si>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</si>
  <si>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</si>
  <si>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</si>
  <si>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</si>
  <si>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</si>
  <si>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</si>
  <si>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</si>
  <si>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</si>
  <si>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</si>
  <si>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</si>
  <si>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</si>
  <si>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</si>
  <si>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</si>
  <si>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</si>
  <si>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</si>
  <si>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</si>
  <si>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</si>
  <si>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</si>
  <si>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</si>
  <si>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</si>
  <si>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</si>
  <si>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</si>
  <si>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</si>
  <si>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</si>
  <si>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</si>
  <si>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</si>
  <si>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</si>
  <si>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</si>
  <si>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</si>
  <si>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</si>
  <si>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</si>
  <si>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</si>
  <si>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</si>
  <si>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</si>
  <si>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</si>
  <si>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</si>
  <si>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</si>
  <si>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</si>
  <si>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</si>
  <si>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</si>
  <si>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</si>
  <si>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</si>
  <si>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</si>
  <si>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</si>
  <si>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</si>
  <si>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</si>
  <si>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</si>
  <si>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</si>
  <si>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</si>
  <si>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</si>
  <si>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</si>
  <si>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</si>
  <si>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</si>
  <si>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</si>
  <si>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</si>
  <si>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</si>
  <si>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</si>
  <si>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</si>
  <si>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</si>
  <si>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</si>
  <si>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</si>
  <si>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</si>
  <si>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</si>
  <si>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</si>
  <si>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</si>
  <si>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</si>
  <si>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</si>
  <si>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</si>
  <si>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</si>
  <si>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</si>
  <si>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</si>
  <si>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</si>
  <si>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</si>
  <si>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</si>
  <si>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</si>
  <si>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</si>
  <si>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</si>
  <si>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</si>
  <si>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</si>
  <si>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</si>
  <si>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</si>
  <si>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</si>
  <si>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</si>
  <si>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</si>
  <si>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</si>
  <si>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</si>
  <si>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</si>
  <si>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</si>
  <si>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</si>
  <si>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</si>
  <si>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</si>
  <si>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</si>
  <si>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</si>
  <si>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</si>
  <si>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</si>
  <si>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</si>
  <si>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</si>
  <si>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</si>
  <si>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</si>
  <si>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</si>
  <si>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</si>
  <si>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</si>
  <si>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</si>
  <si>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</si>
  <si>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</si>
  <si>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</si>
  <si>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</si>
  <si>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</si>
  <si>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</si>
  <si>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</si>
  <si>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</si>
  <si>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</si>
  <si>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</si>
  <si>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</si>
  <si>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</si>
  <si>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</si>
  <si>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</si>
  <si>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</si>
  <si>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</si>
  <si>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</si>
  <si>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</si>
  <si>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</si>
  <si>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</si>
  <si>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</si>
  <si>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</si>
  <si>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</si>
  <si>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</si>
  <si>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</si>
  <si>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</si>
  <si>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</si>
  <si>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</si>
  <si>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</si>
  <si>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</si>
  <si>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</si>
  <si>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</si>
  <si>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</si>
  <si>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</si>
  <si>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</si>
  <si>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</si>
  <si>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</si>
  <si>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</si>
  <si>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</si>
  <si>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</si>
  <si>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</si>
  <si>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</si>
  <si>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</si>
  <si>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</si>
  <si>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</si>
  <si>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</si>
  <si>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</si>
  <si>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</si>
  <si>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</si>
  <si>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</si>
  <si>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</si>
  <si>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</si>
  <si>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</si>
  <si>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</si>
  <si>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</si>
  <si>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</si>
  <si>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</si>
  <si>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</si>
  <si>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</si>
  <si>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</si>
  <si>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</si>
  <si>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</si>
  <si>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</si>
  <si>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</si>
  <si>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</si>
  <si>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</si>
  <si>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</si>
  <si>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</si>
  <si>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</si>
  <si>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</si>
  <si>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</si>
  <si>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</si>
  <si>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</si>
  <si>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</si>
  <si>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</si>
  <si>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</si>
  <si>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</si>
  <si>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</si>
  <si>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</si>
  <si>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</si>
  <si>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</si>
  <si>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</si>
  <si>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</si>
  <si>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</si>
  <si>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</si>
  <si>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</si>
  <si>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</si>
  <si>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</si>
  <si>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</si>
  <si>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</si>
  <si>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</si>
  <si>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</si>
  <si>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</si>
  <si>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</si>
  <si>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</si>
  <si>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</si>
  <si>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</si>
  <si>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</si>
  <si>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</si>
  <si>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</si>
  <si>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</si>
  <si>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</si>
  <si>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</si>
  <si>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</si>
  <si>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</si>
  <si>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</si>
  <si>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</si>
  <si>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</si>
  <si>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</si>
  <si>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</si>
  <si>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</si>
  <si>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</si>
  <si>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</si>
  <si>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</si>
  <si>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</si>
  <si>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</si>
  <si>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</si>
  <si>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</si>
  <si>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</si>
  <si>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</si>
  <si>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</si>
  <si>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</si>
  <si>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</si>
  <si>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</si>
  <si>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</si>
  <si>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</si>
  <si>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</si>
  <si>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</si>
  <si>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</si>
  <si>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</si>
  <si>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</si>
  <si>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</si>
  <si>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</si>
  <si>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</si>
  <si>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</si>
  <si>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</si>
  <si>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</si>
  <si>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</si>
  <si>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</si>
  <si>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</si>
  <si>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</si>
  <si>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</si>
  <si>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</si>
  <si>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</si>
  <si>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</si>
  <si>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</si>
  <si>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</si>
  <si>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</si>
  <si>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</si>
  <si>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</si>
  <si>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</si>
  <si>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</si>
  <si>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</si>
  <si>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</si>
  <si>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</si>
  <si>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</si>
  <si>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</si>
  <si>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</si>
  <si>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</si>
  <si>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</si>
  <si>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</si>
  <si>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</si>
  <si>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</si>
  <si>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</si>
  <si>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</si>
  <si>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</si>
  <si>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</si>
  <si>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</si>
  <si>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</si>
  <si>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</si>
  <si>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</si>
  <si>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</si>
  <si>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</si>
  <si>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</si>
  <si>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</si>
  <si>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</si>
  <si>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</si>
  <si>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</si>
  <si>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</si>
  <si>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</si>
  <si>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</si>
  <si>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</si>
  <si>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</si>
  <si>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</si>
  <si>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</si>
  <si>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</si>
  <si>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</si>
  <si>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</si>
  <si>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</si>
  <si>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</si>
  <si>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</si>
  <si>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</si>
  <si>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</si>
  <si>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</si>
  <si>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</si>
  <si>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</si>
  <si>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</si>
  <si>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</si>
  <si>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</si>
  <si>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</si>
  <si>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</si>
  <si>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</si>
  <si>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</si>
  <si>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</si>
  <si>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</si>
  <si>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</si>
  <si>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</si>
  <si>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</si>
  <si>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</si>
  <si>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</si>
  <si>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</si>
  <si>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</si>
  <si>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</si>
  <si>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</si>
  <si>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</si>
  <si>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</si>
  <si>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</si>
  <si>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</si>
  <si>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</si>
  <si>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</si>
  <si>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</si>
  <si>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</si>
  <si>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</si>
  <si>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</si>
  <si>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</si>
  <si>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</si>
  <si>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</si>
  <si>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</si>
  <si>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</si>
  <si>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</si>
  <si>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</si>
  <si>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</si>
  <si>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</si>
  <si>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</si>
  <si>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</si>
  <si>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</si>
  <si>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</si>
  <si>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</si>
  <si>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</si>
  <si>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</si>
  <si>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</si>
  <si>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</si>
  <si>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</si>
  <si>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</si>
  <si>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</si>
  <si>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</si>
  <si>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</si>
  <si>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</si>
  <si>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</si>
  <si>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</si>
  <si>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</si>
  <si>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</si>
  <si>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</si>
  <si>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</si>
  <si>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</si>
  <si>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</si>
  <si>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</si>
  <si>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</si>
  <si>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</si>
  <si>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</si>
  <si>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</si>
  <si>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</si>
  <si>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</si>
  <si>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</si>
  <si>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</si>
  <si>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</si>
  <si>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</si>
  <si>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</si>
  <si>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</si>
  <si>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</si>
  <si>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</si>
  <si>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</si>
  <si>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</si>
  <si>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</si>
  <si>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</si>
  <si>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</si>
  <si>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</si>
  <si>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</si>
  <si>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</si>
  <si>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</si>
  <si>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</si>
  <si>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</si>
  <si>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</si>
  <si>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</si>
  <si>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</si>
  <si>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</si>
  <si>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</si>
  <si>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</si>
  <si>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</si>
  <si>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</si>
  <si>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</si>
  <si>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</si>
  <si>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</si>
  <si>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</si>
  <si>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</si>
  <si>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</si>
  <si>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</si>
  <si>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</si>
  <si>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</si>
  <si>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</si>
  <si>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</si>
  <si>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</si>
  <si>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</si>
  <si>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</si>
  <si>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</si>
  <si>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</si>
  <si>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</si>
  <si>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</si>
  <si>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</si>
  <si>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</si>
  <si>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</si>
  <si>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</si>
  <si>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</si>
  <si>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</si>
  <si>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</si>
  <si>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</si>
  <si>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</si>
  <si>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</si>
  <si>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</si>
  <si>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</si>
  <si>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</si>
  <si>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</si>
  <si>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</si>
  <si>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</si>
  <si>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</si>
  <si>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</si>
  <si>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</si>
  <si>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</si>
  <si>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</si>
  <si>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</si>
  <si>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</si>
  <si>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</si>
  <si>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</si>
  <si>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</si>
  <si>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</si>
  <si>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</si>
  <si>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</si>
  <si>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</si>
  <si>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</si>
  <si>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</si>
  <si>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</si>
  <si>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</si>
  <si>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</si>
  <si>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</si>
  <si>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</si>
  <si>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</si>
  <si>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</si>
  <si>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</si>
  <si>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</si>
  <si>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</si>
  <si>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</si>
  <si>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</si>
  <si>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</si>
  <si>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</si>
  <si>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</si>
  <si>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</si>
  <si>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</si>
  <si>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</si>
  <si>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</si>
  <si>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</si>
  <si>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</si>
  <si>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</si>
  <si>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</si>
  <si>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</si>
  <si>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</si>
  <si>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</si>
  <si>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</si>
  <si>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</si>
  <si>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</si>
  <si>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</si>
  <si>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</si>
  <si>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</si>
  <si>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</si>
  <si>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</si>
  <si>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</si>
  <si>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</si>
  <si>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</si>
  <si>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</si>
  <si>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</si>
  <si>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</si>
  <si>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</si>
  <si>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</si>
  <si>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</si>
  <si>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</si>
  <si>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</si>
  <si>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</si>
  <si>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</si>
  <si>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</si>
  <si>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</si>
  <si>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</si>
  <si>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</si>
  <si>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</si>
  <si>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</si>
  <si>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</si>
  <si>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</si>
  <si>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</si>
  <si>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</si>
  <si>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</si>
  <si>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</si>
  <si>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</si>
  <si>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</si>
  <si>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</si>
  <si>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</si>
  <si>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</si>
  <si>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</si>
  <si>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</si>
  <si>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</si>
  <si>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</si>
  <si>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</si>
  <si>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</si>
  <si>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</si>
  <si>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</si>
  <si>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</si>
  <si>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</si>
  <si>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</si>
  <si>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</si>
  <si>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</si>
  <si>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</si>
  <si>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</si>
  <si>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</si>
  <si>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</si>
  <si>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</si>
  <si>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</si>
  <si>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</si>
  <si>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</si>
  <si>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</si>
  <si>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</si>
  <si>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</si>
  <si>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</si>
  <si>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</si>
  <si>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</si>
  <si>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</si>
  <si>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</si>
  <si>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</si>
  <si>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</si>
  <si>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</si>
  <si>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</si>
  <si>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</si>
  <si>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</si>
  <si>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</si>
  <si>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</si>
  <si>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</si>
  <si>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</si>
  <si>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</si>
  <si>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</si>
  <si>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</si>
  <si>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</si>
  <si>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</si>
  <si>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</si>
  <si>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</si>
  <si>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</si>
  <si>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</si>
  <si>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</si>
  <si>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</si>
  <si>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</si>
  <si>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</si>
  <si>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</si>
  <si>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</si>
  <si>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</si>
  <si>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</si>
  <si>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</si>
  <si>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</si>
  <si>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</si>
  <si>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</si>
  <si>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</si>
  <si>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</si>
  <si>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</si>
  <si>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</si>
  <si>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</si>
  <si>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</si>
  <si>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</si>
  <si>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</si>
  <si>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</si>
  <si>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</si>
  <si>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</si>
  <si>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</si>
  <si>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</si>
  <si>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</si>
  <si>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</si>
  <si>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</si>
  <si>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</si>
  <si>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</si>
  <si>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</si>
  <si>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</si>
  <si>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</si>
  <si>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</si>
  <si>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</si>
  <si>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</si>
  <si>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</si>
  <si>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</si>
  <si>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</si>
  <si>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</si>
  <si>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</si>
  <si>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</si>
  <si>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</si>
  <si>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</si>
  <si>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</si>
  <si>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</si>
  <si>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</si>
  <si>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</si>
  <si>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</si>
  <si>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</si>
  <si>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</si>
  <si>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</si>
  <si>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</si>
  <si>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</si>
  <si>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</si>
  <si>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</si>
  <si>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</si>
  <si>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</si>
  <si>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</si>
  <si>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</si>
  <si>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</si>
  <si>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</si>
  <si>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</si>
  <si>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</si>
  <si>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</si>
  <si>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</si>
  <si>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</si>
  <si>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</si>
  <si>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</si>
  <si>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</si>
  <si>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</si>
  <si>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</si>
  <si>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</si>
  <si>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</si>
  <si>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</si>
  <si>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</si>
  <si>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</si>
  <si>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</si>
  <si>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</si>
  <si>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</si>
  <si>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</si>
  <si>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</si>
  <si>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</si>
  <si>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</si>
  <si>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</si>
  <si>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</si>
  <si>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</si>
  <si>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</si>
  <si>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</si>
  <si>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</si>
  <si>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</si>
  <si>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</si>
  <si>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</si>
  <si>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</si>
  <si>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</si>
  <si>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</si>
  <si>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</si>
  <si>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</si>
  <si>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</si>
  <si>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</si>
  <si>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</si>
  <si>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</si>
  <si>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</si>
  <si>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</si>
  <si>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</si>
  <si>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</si>
  <si>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</si>
  <si>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</si>
  <si>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</si>
  <si>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</si>
  <si>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</si>
  <si>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</si>
  <si>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</si>
  <si>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</si>
  <si>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</si>
  <si>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</si>
  <si>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</si>
  <si>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</si>
  <si>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</si>
  <si>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</si>
  <si>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</si>
  <si>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</si>
  <si>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</si>
  <si>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</si>
  <si>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</si>
  <si>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</si>
  <si>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</si>
  <si>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</si>
  <si>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</si>
  <si>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</si>
  <si>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</si>
  <si>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</si>
  <si>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</si>
  <si>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</si>
  <si>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</si>
  <si>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</si>
  <si>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</si>
  <si>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</si>
  <si>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</si>
  <si>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</si>
  <si>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</si>
  <si>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</si>
  <si>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</si>
  <si>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</si>
  <si>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</si>
  <si>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</si>
  <si>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</si>
  <si>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</si>
  <si>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</si>
  <si>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</si>
  <si>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</si>
  <si>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</si>
  <si>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</si>
  <si>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</si>
  <si>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</si>
  <si>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</si>
  <si>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</si>
  <si>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</si>
  <si>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</si>
  <si>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</si>
  <si>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</si>
  <si>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</si>
  <si>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</si>
  <si>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</si>
  <si>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</si>
  <si>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</si>
  <si>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</si>
  <si>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</si>
  <si>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</si>
  <si>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</si>
  <si>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</si>
  <si>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</si>
  <si>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</si>
  <si>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</si>
  <si>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</si>
  <si>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</si>
  <si>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</si>
  <si>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</si>
  <si>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</si>
  <si>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</si>
  <si>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</si>
  <si>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</si>
  <si>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</si>
  <si>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</si>
  <si>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</si>
  <si>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</si>
  <si>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</si>
  <si>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</si>
  <si>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</si>
  <si>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</si>
  <si>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</si>
  <si>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</si>
  <si>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</si>
  <si>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</si>
  <si>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</si>
  <si>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</si>
  <si>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</si>
  <si>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</si>
  <si>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</si>
  <si>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</si>
  <si>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</si>
  <si>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</si>
  <si>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</si>
  <si>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</si>
  <si>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</si>
  <si>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</si>
  <si>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</si>
  <si>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</si>
  <si>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</si>
  <si>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</si>
  <si>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</si>
  <si>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</si>
  <si>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</si>
  <si>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</si>
  <si>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</si>
  <si>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</si>
  <si>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</si>
  <si>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</si>
  <si>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</si>
  <si>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</si>
  <si>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</si>
  <si>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</si>
  <si>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</si>
  <si>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</si>
  <si>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</si>
  <si>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</si>
  <si>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</si>
  <si>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</si>
  <si>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</si>
  <si>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</si>
  <si>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</si>
  <si>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</si>
  <si>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</si>
  <si>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</si>
  <si>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</si>
  <si>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</si>
  <si>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</si>
  <si>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</si>
  <si>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</si>
  <si>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</si>
  <si>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</si>
  <si>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</si>
  <si>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</si>
  <si>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</si>
  <si>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</si>
  <si>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</si>
  <si>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</si>
  <si>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</si>
  <si>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</si>
  <si>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</si>
  <si>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</si>
  <si>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</si>
  <si>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</si>
  <si>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</si>
  <si>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</si>
  <si>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</si>
  <si>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</si>
  <si>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</si>
  <si>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</si>
  <si>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</si>
  <si>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</si>
  <si>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</si>
  <si>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</si>
  <si>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</si>
  <si>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</si>
  <si>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</si>
  <si>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</si>
  <si>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</si>
  <si>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</si>
  <si>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</si>
  <si>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</si>
  <si>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</si>
  <si>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</si>
  <si>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</si>
  <si>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</si>
  <si>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</si>
  <si>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</si>
  <si>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</si>
  <si>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</si>
  <si>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</si>
  <si>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</si>
  <si>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</si>
  <si>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</si>
  <si>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</si>
  <si>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</si>
  <si>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</si>
  <si>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</si>
  <si>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</si>
  <si>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</si>
  <si>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</si>
  <si>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</si>
  <si>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</si>
  <si>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</si>
  <si>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</si>
  <si>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</si>
  <si>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</si>
  <si>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</si>
  <si>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</si>
  <si>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</si>
  <si>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</si>
  <si>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</si>
  <si>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</si>
  <si>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</si>
  <si>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</si>
  <si>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</si>
  <si>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</si>
  <si>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</si>
  <si>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</si>
  <si>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</si>
  <si>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</si>
  <si>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</si>
  <si>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</si>
  <si>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</si>
  <si>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</si>
  <si>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</si>
  <si>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</si>
  <si>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</si>
  <si>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</si>
  <si>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</si>
  <si>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</si>
  <si>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</si>
  <si>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</si>
  <si>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</si>
  <si>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</si>
  <si>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</si>
  <si>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</si>
  <si>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</si>
  <si>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</si>
  <si>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</si>
  <si>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</si>
  <si>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</si>
  <si>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</si>
  <si>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</si>
  <si>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</si>
  <si>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</si>
  <si>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</si>
  <si>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</si>
  <si>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</si>
  <si>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</si>
  <si>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</si>
  <si>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</si>
  <si>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</si>
  <si>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</si>
  <si>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</si>
  <si>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</si>
  <si>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</si>
  <si>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</si>
  <si>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</si>
  <si>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</si>
  <si>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</si>
  <si>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</si>
  <si>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</si>
  <si>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</si>
  <si>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</si>
  <si>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</si>
  <si>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</si>
  <si>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</si>
  <si>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</si>
  <si>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</si>
  <si>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</si>
  <si>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</si>
  <si>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</si>
  <si>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</si>
  <si>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</si>
  <si>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</si>
  <si>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</si>
  <si>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</si>
  <si>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</si>
  <si>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</si>
  <si>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</si>
  <si>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</si>
  <si>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</si>
  <si>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</si>
  <si>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</si>
  <si>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</si>
  <si>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</si>
  <si>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</si>
  <si>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</si>
  <si>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</si>
  <si>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</si>
  <si>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</si>
  <si>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</si>
  <si>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</si>
  <si>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</si>
  <si>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</si>
  <si>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</si>
  <si>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</si>
  <si>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</si>
  <si>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</si>
  <si>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</si>
  <si>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</si>
  <si>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</si>
  <si>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</si>
  <si>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</si>
  <si>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</si>
  <si>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</si>
  <si>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</si>
  <si>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</si>
  <si>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</si>
  <si>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</si>
  <si>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</si>
  <si>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</si>
  <si>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</si>
  <si>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</si>
  <si>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</si>
  <si>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</si>
  <si>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</si>
  <si>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</si>
  <si>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</si>
  <si>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</si>
  <si>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</si>
  <si>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</si>
  <si>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</si>
  <si>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</si>
  <si>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</si>
  <si>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</si>
  <si>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</si>
  <si>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</si>
  <si>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</si>
  <si>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</si>
  <si>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</si>
  <si>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</si>
  <si>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</si>
  <si>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</si>
  <si>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</si>
  <si>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</si>
  <si>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</si>
  <si>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</si>
  <si>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</si>
  <si>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</si>
  <si>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</si>
  <si>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</si>
  <si>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</si>
  <si>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</si>
  <si>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</si>
  <si>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</si>
  <si>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</si>
  <si>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</si>
  <si>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</si>
  <si>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</si>
  <si>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</si>
  <si>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</si>
  <si>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</si>
  <si>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</si>
  <si>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</si>
  <si>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</si>
  <si>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</si>
  <si>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</si>
  <si>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</si>
  <si>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</si>
  <si>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</si>
  <si>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</si>
  <si>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</si>
  <si>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</si>
  <si>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</si>
  <si>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</si>
  <si>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</si>
  <si>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</si>
  <si>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</si>
  <si>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</si>
  <si>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</si>
  <si>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</si>
  <si>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</si>
  <si>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</si>
  <si>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</si>
  <si>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</si>
  <si>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</si>
  <si>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</si>
  <si>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</si>
  <si>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</si>
  <si>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</si>
  <si>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</si>
  <si>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</si>
  <si>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</si>
  <si>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</si>
  <si>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</si>
  <si>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</si>
  <si>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</si>
  <si>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</si>
  <si>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</si>
  <si>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</si>
  <si>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</si>
  <si>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</si>
  <si>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</si>
  <si>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</si>
  <si>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</si>
  <si>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</si>
  <si>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</si>
  <si>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</si>
  <si>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</si>
  <si>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</si>
  <si>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</si>
  <si>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</si>
  <si>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</si>
  <si>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</si>
  <si>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</si>
  <si>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</si>
  <si>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</si>
  <si>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</si>
  <si>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</si>
  <si>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</si>
  <si>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</si>
  <si>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</si>
  <si>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</si>
  <si>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</si>
  <si>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</si>
  <si>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</si>
  <si>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</si>
  <si>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</si>
  <si>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</si>
  <si>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</si>
  <si>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</si>
  <si>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</si>
  <si>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</si>
  <si>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</si>
  <si>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</si>
  <si>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</si>
  <si>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</si>
  <si>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</si>
  <si>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</si>
  <si>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</si>
  <si>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</si>
  <si>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</si>
  <si>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</si>
  <si>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</si>
  <si>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</si>
  <si>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</si>
  <si>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</si>
  <si>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</si>
  <si>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</si>
  <si>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</si>
  <si>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</si>
  <si>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</si>
  <si>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</si>
  <si>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</si>
  <si>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</si>
  <si>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</si>
  <si>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</si>
  <si>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</si>
  <si>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</si>
  <si>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</si>
  <si>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</si>
  <si>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</si>
  <si>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</si>
  <si>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</si>
  <si>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</si>
  <si>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</si>
  <si>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</si>
  <si>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</si>
  <si>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</si>
  <si>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</si>
  <si>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</si>
  <si>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</si>
  <si>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</si>
  <si>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</si>
  <si>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</si>
  <si>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</si>
  <si>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</si>
  <si>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</si>
  <si>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</si>
  <si>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</si>
  <si>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</si>
  <si>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</si>
  <si>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</si>
  <si>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</si>
  <si>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</si>
  <si>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</si>
  <si>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</si>
  <si>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</si>
  <si>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</si>
  <si>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</si>
  <si>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</si>
  <si>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</si>
  <si>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</si>
  <si>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</si>
  <si>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</si>
  <si>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</si>
  <si>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</si>
  <si>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</si>
  <si>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</si>
  <si>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</si>
  <si>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</si>
  <si>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</si>
  <si>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</si>
  <si>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</si>
  <si>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</si>
  <si>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</si>
  <si>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</si>
  <si>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</si>
  <si>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</si>
  <si>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</si>
  <si>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</si>
  <si>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</si>
  <si>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</si>
  <si>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</si>
  <si>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</si>
  <si>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</si>
  <si>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</si>
  <si>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</si>
  <si>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</si>
  <si>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</si>
  <si>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</si>
  <si>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</si>
  <si>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</si>
  <si>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</si>
  <si>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</si>
  <si>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</si>
  <si>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</si>
  <si>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</si>
  <si>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</si>
  <si>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</si>
  <si>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</si>
  <si>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</si>
  <si>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</si>
  <si>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</si>
  <si>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</si>
  <si>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</si>
  <si>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</si>
  <si>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</si>
  <si>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</si>
  <si>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</si>
  <si>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</si>
  <si>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</si>
  <si>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</si>
  <si>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</si>
  <si>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</si>
  <si>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</si>
  <si>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</si>
  <si>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</si>
  <si>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</si>
  <si>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</si>
  <si>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</si>
  <si>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</si>
  <si>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</si>
  <si>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</si>
  <si>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</si>
  <si>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</si>
  <si>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</si>
  <si>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</si>
  <si>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</si>
  <si>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</si>
  <si>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</si>
  <si>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</si>
  <si>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</si>
  <si>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</si>
  <si>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</si>
  <si>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</si>
  <si>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</si>
  <si>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</si>
  <si>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</si>
  <si>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</si>
  <si>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</si>
  <si>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</si>
  <si>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</si>
  <si>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</si>
  <si>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</si>
  <si>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</si>
  <si>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</si>
  <si>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</si>
  <si>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</si>
  <si>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</si>
  <si>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</si>
  <si>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</si>
  <si>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</si>
  <si>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</si>
  <si>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</si>
  <si>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</si>
  <si>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</si>
  <si>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</si>
  <si>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</si>
  <si>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</si>
  <si>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</si>
  <si>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</si>
  <si>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</si>
  <si>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</si>
  <si>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</si>
  <si>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</si>
  <si>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</si>
  <si>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</si>
  <si>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</si>
  <si>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</si>
  <si>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</si>
  <si>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</si>
  <si>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</si>
  <si>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</si>
  <si>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</si>
  <si>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</si>
  <si>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</si>
  <si>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</si>
  <si>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</si>
  <si>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</si>
  <si>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</si>
  <si>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</si>
  <si>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</si>
  <si>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</si>
  <si>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</si>
  <si>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</si>
  <si>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</si>
  <si>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</si>
  <si>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</si>
  <si>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</si>
  <si>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</si>
  <si>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</si>
  <si>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</si>
  <si>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</si>
  <si>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</si>
  <si>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</si>
  <si>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</si>
  <si>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</si>
  <si>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</si>
  <si>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</si>
  <si>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</si>
  <si>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</si>
  <si>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</si>
  <si>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</si>
  <si>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</si>
  <si>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</si>
  <si>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</si>
  <si>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</si>
  <si>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</si>
  <si>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</si>
  <si>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</si>
  <si>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</si>
  <si>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</si>
  <si>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</si>
  <si>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</si>
  <si>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</si>
  <si>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</si>
  <si>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</si>
  <si>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</si>
  <si>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</si>
  <si>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</si>
  <si>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</si>
  <si>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</si>
  <si>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</si>
  <si>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</si>
  <si>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</si>
  <si>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</si>
  <si>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</si>
  <si>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</si>
  <si>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</si>
  <si>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</si>
  <si>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</si>
  <si>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</si>
  <si>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</si>
  <si>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</si>
  <si>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</si>
  <si>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</si>
  <si>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</si>
  <si>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</si>
  <si>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</si>
  <si>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</si>
  <si>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</si>
  <si>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</si>
  <si>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</si>
  <si>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</si>
  <si>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</si>
  <si>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</si>
  <si>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</si>
  <si>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</si>
  <si>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</si>
  <si>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</si>
  <si>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</si>
  <si>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</si>
  <si>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</si>
  <si>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</si>
  <si>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</si>
  <si>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</si>
  <si>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</si>
  <si>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</si>
  <si>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</si>
  <si>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</si>
  <si>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</si>
  <si>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</si>
  <si>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</si>
  <si>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</si>
  <si>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</si>
  <si>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</si>
  <si>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</si>
  <si>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</si>
  <si>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</si>
  <si>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</si>
  <si>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</si>
  <si>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</si>
  <si>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</si>
  <si>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</si>
  <si>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</si>
  <si>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</si>
  <si>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</si>
  <si>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</si>
  <si>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</si>
  <si>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</si>
  <si>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</si>
  <si>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</si>
  <si>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</si>
  <si>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</si>
  <si>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</si>
  <si>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</si>
  <si>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</si>
  <si>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</si>
  <si>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</si>
  <si>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</si>
  <si>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</si>
  <si>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</si>
  <si>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</si>
  <si>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</si>
  <si>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</si>
  <si>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</si>
  <si>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</si>
  <si>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</si>
  <si>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</si>
  <si>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</si>
  <si>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</si>
  <si>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</si>
  <si>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</si>
  <si>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</si>
  <si>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</si>
  <si>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</si>
  <si>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</si>
  <si>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</si>
  <si>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</si>
  <si>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</si>
  <si>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</si>
  <si>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</si>
  <si>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</si>
  <si>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</si>
  <si>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</si>
  <si>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</si>
  <si>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</si>
  <si>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</si>
  <si>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</si>
  <si>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</si>
  <si>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</si>
  <si>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</si>
  <si>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</si>
  <si>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</si>
  <si>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</si>
  <si>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</si>
  <si>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</si>
  <si>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</si>
  <si>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</si>
  <si>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</si>
  <si>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</si>
  <si>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</si>
  <si>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</si>
  <si>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</si>
  <si>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</si>
  <si>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</si>
  <si>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</si>
  <si>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</si>
  <si>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</si>
  <si>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</si>
  <si>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</si>
  <si>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</si>
  <si>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</si>
  <si>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</si>
  <si>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</si>
  <si>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</si>
  <si>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</si>
  <si>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</si>
  <si>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</si>
  <si>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</si>
  <si>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</si>
  <si>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</si>
  <si>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</si>
  <si>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</si>
  <si>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</si>
  <si>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</si>
  <si>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</si>
  <si>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</si>
  <si>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</si>
  <si>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</si>
  <si>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</si>
  <si>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</si>
  <si>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</si>
  <si>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</si>
  <si>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</si>
  <si>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</si>
  <si>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</si>
  <si>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</si>
  <si>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</si>
  <si>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</si>
  <si>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</si>
  <si>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</si>
  <si>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</si>
  <si>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</si>
  <si>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</si>
  <si>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</si>
  <si>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</si>
  <si>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</si>
  <si>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</si>
  <si>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</si>
  <si>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</si>
  <si>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</si>
  <si>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</si>
  <si>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</si>
  <si>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</si>
  <si>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</si>
  <si>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</si>
  <si>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</si>
  <si>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</si>
  <si>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</si>
  <si>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</si>
  <si>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</si>
  <si>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</si>
  <si>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</si>
  <si>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</si>
  <si>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</si>
  <si>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</si>
  <si>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</si>
  <si>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</si>
  <si>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</si>
  <si>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</si>
  <si>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</si>
  <si>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</si>
  <si>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</si>
  <si>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</si>
  <si>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</si>
  <si>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</si>
  <si>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</si>
  <si>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</si>
  <si>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</si>
  <si>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</si>
  <si>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</si>
  <si>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</si>
  <si>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</si>
  <si>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</si>
  <si>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</si>
  <si>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</si>
  <si>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</si>
  <si>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</si>
  <si>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</si>
  <si>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</si>
  <si>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</si>
  <si>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</si>
  <si>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</si>
  <si>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</si>
  <si>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</si>
  <si>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</si>
  <si>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</si>
  <si>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</si>
  <si>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</si>
  <si>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</si>
  <si>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</si>
  <si>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</si>
  <si>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</si>
  <si>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</si>
  <si>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</si>
  <si>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</si>
  <si>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</si>
  <si>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</si>
  <si>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</si>
  <si>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</si>
  <si>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</si>
  <si>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</si>
  <si>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</si>
  <si>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</si>
  <si>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</si>
  <si>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</si>
  <si>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</si>
  <si>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</si>
  <si>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</si>
  <si>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</si>
  <si>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</si>
  <si>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</si>
  <si>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</si>
  <si>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</si>
  <si>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</si>
  <si>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</si>
  <si>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</si>
  <si>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</si>
  <si>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</si>
  <si>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</si>
  <si>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</si>
  <si>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</si>
  <si>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</si>
  <si>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</si>
  <si>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</si>
  <si>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</si>
  <si>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</si>
  <si>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</si>
  <si>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</si>
  <si>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</si>
  <si>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</si>
  <si>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</si>
  <si>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</si>
  <si>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</si>
  <si>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</si>
  <si>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</si>
  <si>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</si>
  <si>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</si>
  <si>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</si>
  <si>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</si>
  <si>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</si>
  <si>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</si>
  <si>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</si>
  <si>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</si>
  <si>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</si>
  <si>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</si>
  <si>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</si>
  <si>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</si>
  <si>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</si>
  <si>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</si>
  <si>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</si>
  <si>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</si>
  <si>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</si>
  <si>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</si>
  <si>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</si>
  <si>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</si>
  <si>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</si>
  <si>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</si>
  <si>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</si>
  <si>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</si>
  <si>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</si>
  <si>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</si>
  <si>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</si>
  <si>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</si>
  <si>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</si>
  <si>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</si>
  <si>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</si>
  <si>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</si>
  <si>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</si>
  <si>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</si>
  <si>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</si>
  <si>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</si>
  <si>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</si>
  <si>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</si>
  <si>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</si>
  <si>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</si>
  <si>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</si>
  <si>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</si>
  <si>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</si>
  <si>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</si>
  <si>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</si>
  <si>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</si>
  <si>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</si>
  <si>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</si>
  <si>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</si>
  <si>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</si>
  <si>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</si>
  <si>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</si>
  <si>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</si>
  <si>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</si>
  <si>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</si>
  <si>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</si>
  <si>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</si>
  <si>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</si>
  <si>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</si>
  <si>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</si>
  <si>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</si>
  <si>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</si>
  <si>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</si>
  <si>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</si>
  <si>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</si>
  <si>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</si>
  <si>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</si>
  <si>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</si>
  <si>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</si>
  <si>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</si>
  <si>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</si>
  <si>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</si>
  <si>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</si>
  <si>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</si>
  <si>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</si>
  <si>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</si>
  <si>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</si>
  <si>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</si>
  <si>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</si>
  <si>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</si>
  <si>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</si>
  <si>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</si>
  <si>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</si>
  <si>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</si>
  <si>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</si>
  <si>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</si>
  <si>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</si>
  <si>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</si>
  <si>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</si>
  <si>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</si>
  <si>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</si>
  <si>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</si>
  <si>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</si>
  <si>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</si>
  <si>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</si>
  <si>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</si>
  <si>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</si>
  <si>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</si>
  <si>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</si>
  <si>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</si>
  <si>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</si>
  <si>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</si>
  <si>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</si>
  <si>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</si>
  <si>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</si>
  <si>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</si>
  <si>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</si>
  <si>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</si>
  <si>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</si>
  <si>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</si>
  <si>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</si>
  <si>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</si>
  <si>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</si>
  <si>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</si>
  <si>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</si>
  <si>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</si>
  <si>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</si>
  <si>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</si>
  <si>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</si>
  <si>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</si>
  <si>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</si>
  <si>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</si>
  <si>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</si>
  <si>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</si>
  <si>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</si>
  <si>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</si>
  <si>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</si>
  <si>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</si>
  <si>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</si>
  <si>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</si>
  <si>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</si>
  <si>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</si>
  <si>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</si>
  <si>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</si>
  <si>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</si>
  <si>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</si>
  <si>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</si>
  <si>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</si>
  <si>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</si>
  <si>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</si>
  <si>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</si>
  <si>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</si>
  <si>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</si>
  <si>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</si>
  <si>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</si>
  <si>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</si>
  <si>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</si>
  <si>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</si>
  <si>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</si>
  <si>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</si>
  <si>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</si>
  <si>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</si>
  <si>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</si>
  <si>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</si>
  <si>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</si>
  <si>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</si>
  <si>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</si>
  <si>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</si>
  <si>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</si>
  <si>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</si>
  <si>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</si>
  <si>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</si>
  <si>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</si>
  <si>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</si>
  <si>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</si>
  <si>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</si>
  <si>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</si>
  <si>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</si>
  <si>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</si>
  <si>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</si>
  <si>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</si>
  <si>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</si>
  <si>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</si>
  <si>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</si>
  <si>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</si>
  <si>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</si>
  <si>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</si>
  <si>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</si>
  <si>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</si>
  <si>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</si>
  <si>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</si>
  <si>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</si>
  <si>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</si>
  <si>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</si>
  <si>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</si>
  <si>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</si>
  <si>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</si>
  <si>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</si>
  <si>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</si>
  <si>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</si>
  <si>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</si>
  <si>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</si>
  <si>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</si>
  <si>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</si>
  <si>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</si>
  <si>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</si>
  <si>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</si>
  <si>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</si>
  <si>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</si>
  <si>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</si>
  <si>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</si>
  <si>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</si>
  <si>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</si>
  <si>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</si>
  <si>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</si>
  <si>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</si>
  <si>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</si>
  <si>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</si>
  <si>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</si>
  <si>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</si>
  <si>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</si>
  <si>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</si>
  <si>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</si>
  <si>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</si>
  <si>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</si>
  <si>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</si>
  <si>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</si>
  <si>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</si>
  <si>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</si>
  <si>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</si>
  <si>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</si>
  <si>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</si>
  <si>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</si>
  <si>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</si>
  <si>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</si>
  <si>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</si>
  <si>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</si>
  <si>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</si>
  <si>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</si>
  <si>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</si>
  <si>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</si>
  <si>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</si>
  <si>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</si>
  <si>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</si>
  <si>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</si>
  <si>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</si>
  <si>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</si>
  <si>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</si>
  <si>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</si>
  <si>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</si>
  <si>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</si>
  <si>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</si>
  <si>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</si>
  <si>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</si>
  <si>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</si>
  <si>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</si>
  <si>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</si>
  <si>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</si>
  <si>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</si>
  <si>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</si>
  <si>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</si>
  <si>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</si>
  <si>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</si>
  <si>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</si>
  <si>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</si>
  <si>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</si>
  <si>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</si>
  <si>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</si>
  <si>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</si>
  <si>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</si>
  <si>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</si>
  <si>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</si>
  <si>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</si>
  <si>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</si>
  <si>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</si>
  <si>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</si>
  <si>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</si>
  <si>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</si>
  <si>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</si>
  <si>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</si>
  <si>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</si>
  <si>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</si>
  <si>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</si>
  <si>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</si>
  <si>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</si>
  <si>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</si>
  <si>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</si>
  <si>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</si>
  <si>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</si>
  <si>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</si>
  <si>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</si>
  <si>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</si>
  <si>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</si>
  <si>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</si>
  <si>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</si>
  <si>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</si>
  <si>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</si>
  <si>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</si>
  <si>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</si>
  <si>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</si>
  <si>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</si>
  <si>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</si>
  <si>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</si>
  <si>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</si>
  <si>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</si>
  <si>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</si>
  <si>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</si>
  <si>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</si>
  <si>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</si>
  <si>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</si>
  <si>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</si>
  <si>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</si>
  <si>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</si>
  <si>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</si>
  <si>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</si>
  <si>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</si>
  <si>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</si>
  <si>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</si>
  <si>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</si>
  <si>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</si>
  <si>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</si>
  <si>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</si>
  <si>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</si>
  <si>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</si>
  <si>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</si>
  <si>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</si>
  <si>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</si>
  <si>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</si>
  <si>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</si>
  <si>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</si>
  <si>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</si>
  <si>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</si>
  <si>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</si>
  <si>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</si>
  <si>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</si>
  <si>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</si>
  <si>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</si>
  <si>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</si>
  <si>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</si>
  <si>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</si>
  <si>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</si>
  <si>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</si>
  <si>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</si>
  <si>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</si>
  <si>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</si>
  <si>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</si>
  <si>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</si>
  <si>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</si>
  <si>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</si>
  <si>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</si>
  <si>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</si>
  <si>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</si>
  <si>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</si>
  <si>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</si>
  <si>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</si>
  <si>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</si>
  <si>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</si>
  <si>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</si>
  <si>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</si>
  <si>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</si>
  <si>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</si>
  <si>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</si>
  <si>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</si>
  <si>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</si>
  <si>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</si>
  <si>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</si>
  <si>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</si>
  <si>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</si>
  <si>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</si>
  <si>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</si>
  <si>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</si>
  <si>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</si>
  <si>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</si>
  <si>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</si>
  <si>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</si>
  <si>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</si>
  <si>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</si>
  <si>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</si>
  <si>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</si>
  <si>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</si>
  <si>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</si>
  <si>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</si>
  <si>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</si>
  <si>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</si>
  <si>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</si>
  <si>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</si>
  <si>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</si>
  <si>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</si>
  <si>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</si>
  <si>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</si>
  <si>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</si>
  <si>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</si>
  <si>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</si>
  <si>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</si>
  <si>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</si>
  <si>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</si>
  <si>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</si>
  <si>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</si>
  <si>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</si>
  <si>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</si>
  <si>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</si>
  <si>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</si>
  <si>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</si>
  <si>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</si>
  <si>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</si>
  <si>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</si>
  <si>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</si>
  <si>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</si>
  <si>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</si>
  <si>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</si>
  <si>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</si>
  <si>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</si>
  <si>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</si>
  <si>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</si>
  <si>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</si>
  <si>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</si>
  <si>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</si>
  <si>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</si>
  <si>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</si>
  <si>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</si>
  <si>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</si>
  <si>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</si>
  <si>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</si>
  <si>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</si>
  <si>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</si>
  <si>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</si>
  <si>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</si>
  <si>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</si>
  <si>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</si>
  <si>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</si>
  <si>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</si>
  <si>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</si>
  <si>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</si>
  <si>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</si>
  <si>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</si>
  <si>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</si>
  <si>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</si>
  <si>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</si>
  <si>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</si>
  <si>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</si>
  <si>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</si>
  <si>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</si>
  <si>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</si>
  <si>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</si>
  <si>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</si>
  <si>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</si>
  <si>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</si>
  <si>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</si>
  <si>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</si>
  <si>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</si>
  <si>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</si>
  <si>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</si>
  <si>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</si>
  <si>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</si>
  <si>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</si>
  <si>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</si>
  <si>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</si>
  <si>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</si>
  <si>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</si>
  <si>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</si>
  <si>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</si>
  <si>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</si>
  <si>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</si>
  <si>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</si>
  <si>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</si>
  <si>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</si>
  <si>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</si>
  <si>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</si>
  <si>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</si>
  <si>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</si>
  <si>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</si>
  <si>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</si>
  <si>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</si>
  <si>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</si>
  <si>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</si>
  <si>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</si>
  <si>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</si>
  <si>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</si>
  <si>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</si>
  <si>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</si>
  <si>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</si>
  <si>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</si>
  <si>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</si>
  <si>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</si>
  <si>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</si>
  <si>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</si>
  <si>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</si>
  <si>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</si>
  <si>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</si>
  <si>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</si>
  <si>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</si>
  <si>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</si>
  <si>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</si>
  <si>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</si>
  <si>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</si>
  <si>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</si>
  <si>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</si>
  <si>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</si>
  <si>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</si>
  <si>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</si>
  <si>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</si>
  <si>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</si>
  <si>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</si>
  <si>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</si>
  <si>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</si>
  <si>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</si>
  <si>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</si>
  <si>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</si>
  <si>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</si>
  <si>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</si>
  <si>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</si>
  <si>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</si>
  <si>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</si>
  <si>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</si>
  <si>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</si>
  <si>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</si>
  <si>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</si>
  <si>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</si>
  <si>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</si>
  <si>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</si>
  <si>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</si>
  <si>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</si>
  <si>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</si>
  <si>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</si>
  <si>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</si>
  <si>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</si>
  <si>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</si>
  <si>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</si>
  <si>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</si>
  <si>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</si>
  <si>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</si>
  <si>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</si>
  <si>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</si>
  <si>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</si>
  <si>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</si>
  <si>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</si>
  <si>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</si>
  <si>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</si>
  <si>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</si>
  <si>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</si>
  <si>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</si>
  <si>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</si>
  <si>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</si>
  <si>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</si>
  <si>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</si>
  <si>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</si>
  <si>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</si>
  <si>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</si>
  <si>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</si>
  <si>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</si>
  <si>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</si>
  <si>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</si>
  <si>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</si>
  <si>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</si>
  <si>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</si>
  <si>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</si>
  <si>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</si>
  <si>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</si>
  <si>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</si>
  <si>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</si>
  <si>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</si>
  <si>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</si>
  <si>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</si>
  <si>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</si>
  <si>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</si>
  <si>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</si>
  <si>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</si>
  <si>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</si>
  <si>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</si>
  <si>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</si>
  <si>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</si>
  <si>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</si>
  <si>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</si>
  <si>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</si>
  <si>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</si>
  <si>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</si>
  <si>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</si>
  <si>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</si>
  <si>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</si>
  <si>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</si>
  <si>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</si>
  <si>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</si>
  <si>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</si>
  <si>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</si>
  <si>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</si>
  <si>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</si>
  <si>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</si>
  <si>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</si>
  <si>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</si>
  <si>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</si>
  <si>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</si>
  <si>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</si>
  <si>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</si>
  <si>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</si>
  <si>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</si>
  <si>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</si>
  <si>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</si>
  <si>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</si>
  <si>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</si>
  <si>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</si>
  <si>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</si>
  <si>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</si>
  <si>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</si>
  <si>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</si>
  <si>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</si>
  <si>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</si>
  <si>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</si>
  <si>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</si>
  <si>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</si>
  <si>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</si>
  <si>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</si>
  <si>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</si>
  <si>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</si>
  <si>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</si>
  <si>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</si>
  <si>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</si>
  <si>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</si>
  <si>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</si>
  <si>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</si>
  <si>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</si>
  <si>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</si>
  <si>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</si>
  <si>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</si>
  <si>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</si>
  <si>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</si>
  <si>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</si>
  <si>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</si>
  <si>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</si>
  <si>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</si>
  <si>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</si>
  <si>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</si>
  <si>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</si>
  <si>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</si>
  <si>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</si>
  <si>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</si>
  <si>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</si>
  <si>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</si>
  <si>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</si>
  <si>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</si>
  <si>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</si>
  <si>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</si>
  <si>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</si>
  <si>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</si>
  <si>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</si>
  <si>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</si>
  <si>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</si>
  <si>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</si>
  <si>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</si>
  <si>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</si>
  <si>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</si>
  <si>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</si>
  <si>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</si>
  <si>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</si>
  <si>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</si>
  <si>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</si>
  <si>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</si>
  <si>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</si>
  <si>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</si>
  <si>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</si>
  <si>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</si>
  <si>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</si>
  <si>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</si>
  <si>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</si>
  <si>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</si>
  <si>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</si>
  <si>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</si>
  <si>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</si>
  <si>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</si>
  <si>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</si>
  <si>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</si>
  <si>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</si>
  <si>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</si>
  <si>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</si>
  <si>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</si>
  <si>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</si>
  <si>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</si>
  <si>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</si>
  <si>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</si>
  <si>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</si>
  <si>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</si>
  <si>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</si>
  <si>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</si>
  <si>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</si>
  <si>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</si>
  <si>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</si>
  <si>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</si>
  <si>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</si>
  <si>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</si>
  <si>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</si>
  <si>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</si>
  <si>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</si>
  <si>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</si>
  <si>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</si>
  <si>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</si>
  <si>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</si>
  <si>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</si>
  <si>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</si>
  <si>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</si>
  <si>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</si>
  <si>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</si>
  <si>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</si>
  <si>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</si>
  <si>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</si>
  <si>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</si>
  <si>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</si>
  <si>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</si>
  <si>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</si>
  <si>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</si>
  <si>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</si>
  <si>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</si>
  <si>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</si>
  <si>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</si>
  <si>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</si>
  <si>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</si>
  <si>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</si>
  <si>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</si>
  <si>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</si>
  <si>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</si>
  <si>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</si>
  <si>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</si>
  <si>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</si>
  <si>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</si>
  <si>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</si>
  <si>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</si>
  <si>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</si>
  <si>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</si>
  <si>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</si>
  <si>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</si>
  <si>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</si>
  <si>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</si>
  <si>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</si>
  <si>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</si>
  <si>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</si>
  <si>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</si>
  <si>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</si>
  <si>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</si>
  <si>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</si>
  <si>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</si>
  <si>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</si>
  <si>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</si>
  <si>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</si>
  <si>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</si>
  <si>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</si>
  <si>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</si>
  <si>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</si>
  <si>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</si>
  <si>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</si>
  <si>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</si>
  <si>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</si>
  <si>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</si>
  <si>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</si>
  <si>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</si>
  <si>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</si>
  <si>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</si>
  <si>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</si>
  <si>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</si>
  <si>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</si>
  <si>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</si>
  <si>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</si>
  <si>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</si>
  <si>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</si>
  <si>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</si>
  <si>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</si>
  <si>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</si>
  <si>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</si>
  <si>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</si>
  <si>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</si>
  <si>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</si>
  <si>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</si>
  <si>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</si>
  <si>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</si>
  <si>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</si>
  <si>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</si>
  <si>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</si>
  <si>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</si>
  <si>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</si>
  <si>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</si>
  <si>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</si>
  <si>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</si>
  <si>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</si>
  <si>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</si>
  <si>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</si>
  <si>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</si>
  <si>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</si>
  <si>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</si>
  <si>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</si>
  <si>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</si>
  <si>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</si>
  <si>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</si>
  <si>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</si>
  <si>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</si>
  <si>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</si>
  <si>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</si>
  <si>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</si>
  <si>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</si>
  <si>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</si>
  <si>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</si>
  <si>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</si>
  <si>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</si>
  <si>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</si>
  <si>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</si>
  <si>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</si>
  <si>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</si>
  <si>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</si>
  <si>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</si>
  <si>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</si>
  <si>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</si>
  <si>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</si>
  <si>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</si>
  <si>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</si>
  <si>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</si>
  <si>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</si>
  <si>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</si>
  <si>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</si>
  <si>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</si>
  <si>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</si>
  <si>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</si>
  <si>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</si>
  <si>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</si>
  <si>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</si>
  <si>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</si>
  <si>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</si>
  <si>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</si>
  <si>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</si>
  <si>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</si>
  <si>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</si>
  <si>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</si>
  <si>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</si>
  <si>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</si>
  <si>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</si>
  <si>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</si>
  <si>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</si>
  <si>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</si>
  <si>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</si>
  <si>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</si>
  <si>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</si>
  <si>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</si>
  <si>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</si>
  <si>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</si>
  <si>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</si>
  <si>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</si>
  <si>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</si>
  <si>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</si>
  <si>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</si>
  <si>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</si>
  <si>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</si>
  <si>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</si>
  <si>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</si>
  <si>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</si>
  <si>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</si>
  <si>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</si>
  <si>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</si>
  <si>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</si>
  <si>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</si>
  <si>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</si>
  <si>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</si>
  <si>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</si>
  <si>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</si>
  <si>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</si>
  <si>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</si>
  <si>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</si>
  <si>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</si>
  <si>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</si>
  <si>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</si>
  <si>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</si>
  <si>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</si>
  <si>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</si>
  <si>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</si>
  <si>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</si>
  <si>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</si>
  <si>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</si>
  <si>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</si>
  <si>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</si>
  <si>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</si>
  <si>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</si>
  <si>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</si>
  <si>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</si>
  <si>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</si>
  <si>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</si>
  <si>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</si>
  <si>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</si>
  <si>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</si>
  <si>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</si>
  <si>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</si>
  <si>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</si>
  <si>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</si>
  <si>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</si>
  <si>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</si>
  <si>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</si>
  <si>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</si>
  <si>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</si>
  <si>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</si>
  <si>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</si>
  <si>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</si>
  <si>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</si>
  <si>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</si>
  <si>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</si>
  <si>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</si>
  <si>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</si>
  <si>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</si>
  <si>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</si>
  <si>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</si>
  <si>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</si>
  <si>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</si>
  <si>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</si>
  <si>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</si>
  <si>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</si>
  <si>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</si>
  <si>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</si>
  <si>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</si>
  <si>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</si>
  <si>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</si>
  <si>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</si>
  <si>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</si>
  <si>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</si>
  <si>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</si>
  <si>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</si>
  <si>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</si>
  <si>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</si>
  <si>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</si>
  <si>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</si>
  <si>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</si>
  <si>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</si>
  <si>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</si>
  <si>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</si>
  <si>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</si>
  <si>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</si>
  <si>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</si>
  <si>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</si>
  <si>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</si>
  <si>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</si>
  <si>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</si>
  <si>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</si>
  <si>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</si>
  <si>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</si>
  <si>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</si>
  <si>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</si>
  <si>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</si>
  <si>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</si>
  <si>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</si>
  <si>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</si>
  <si>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</si>
  <si>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</si>
  <si>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</si>
  <si>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</si>
  <si>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</si>
  <si>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</si>
  <si>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</si>
  <si>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</si>
  <si>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</si>
  <si>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</si>
  <si>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</si>
  <si>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</si>
  <si>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</si>
  <si>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</si>
  <si>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</si>
  <si>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</si>
  <si>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</si>
  <si>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</si>
  <si>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</si>
  <si>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</si>
  <si>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</si>
  <si>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</si>
  <si>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</si>
  <si>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</si>
  <si>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</si>
  <si>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</si>
  <si>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</si>
  <si>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</si>
  <si>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</si>
  <si>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</si>
  <si>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</si>
  <si>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</si>
  <si>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</si>
  <si>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</si>
  <si>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</si>
  <si>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</si>
  <si>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</si>
  <si>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</si>
  <si>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</si>
  <si>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</si>
  <si>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</si>
  <si>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</si>
  <si>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</si>
  <si>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</si>
  <si>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</si>
  <si>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</si>
  <si>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</si>
  <si>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</si>
  <si>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</si>
  <si>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</si>
  <si>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</si>
  <si>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</si>
  <si>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</si>
  <si>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</si>
  <si>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</si>
  <si>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</si>
  <si>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</si>
  <si>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</si>
  <si>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</si>
  <si>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</si>
  <si>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</si>
  <si>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</si>
  <si>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</si>
  <si>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</si>
  <si>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</si>
  <si>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</si>
  <si>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</si>
  <si>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</si>
  <si>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</si>
  <si>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</si>
  <si>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</si>
  <si>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</si>
  <si>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</si>
  <si>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</si>
  <si>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</si>
  <si>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</si>
  <si>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</si>
  <si>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</si>
  <si>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</si>
  <si>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</si>
  <si>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</si>
  <si>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</si>
  <si>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</si>
  <si>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</si>
  <si>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</si>
  <si>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</si>
  <si>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</si>
  <si>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</si>
  <si>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</si>
  <si>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</si>
  <si>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</si>
  <si>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</si>
  <si>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</si>
  <si>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</si>
  <si>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</si>
  <si>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</si>
  <si>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</si>
  <si>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</si>
  <si>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</si>
  <si>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</si>
  <si>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</si>
  <si>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</si>
  <si>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</si>
  <si>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</si>
  <si>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</si>
  <si>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</si>
  <si>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</si>
  <si>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</si>
  <si>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</si>
  <si>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</si>
  <si>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</si>
  <si>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</si>
  <si>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</si>
  <si>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</si>
  <si>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</si>
  <si>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</si>
  <si>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</si>
  <si>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</si>
  <si>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</si>
  <si>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</si>
  <si>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</si>
  <si>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</si>
  <si>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</si>
  <si>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</si>
  <si>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</si>
  <si>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</si>
  <si>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</si>
  <si>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</si>
  <si>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</si>
  <si>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</si>
  <si>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</si>
  <si>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</si>
  <si>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</si>
  <si>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</si>
  <si>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</si>
  <si>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</si>
  <si>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</si>
  <si>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</si>
  <si>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</si>
  <si>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</si>
  <si>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</si>
  <si>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</si>
  <si>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</si>
  <si>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</si>
  <si>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</si>
  <si>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</si>
  <si>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</si>
  <si>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</si>
  <si>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</si>
  <si>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</si>
  <si>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</si>
  <si>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</si>
  <si>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</si>
  <si>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</si>
  <si>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</si>
  <si>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</si>
  <si>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</si>
  <si>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</si>
  <si>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</si>
  <si>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</si>
  <si>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</si>
  <si>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</si>
  <si>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</si>
  <si>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</si>
  <si>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</si>
  <si>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</si>
  <si>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</si>
  <si>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</si>
  <si>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</si>
  <si>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</si>
  <si>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</si>
  <si>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</si>
  <si>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</si>
  <si>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</si>
  <si>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</si>
  <si>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</si>
  <si>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</si>
  <si>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</si>
  <si>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</si>
  <si>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</si>
  <si>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</si>
  <si>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</si>
  <si>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</si>
  <si>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</si>
  <si>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</si>
  <si>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</si>
  <si>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</si>
  <si>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</si>
  <si>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</si>
  <si>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</si>
  <si>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</si>
  <si>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</si>
  <si>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</si>
  <si>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</si>
  <si>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</si>
  <si>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</si>
  <si>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</si>
  <si>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</si>
  <si>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</si>
  <si>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</si>
  <si>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</si>
  <si>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</si>
  <si>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</si>
  <si>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</si>
  <si>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</si>
  <si>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</si>
  <si>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</si>
  <si>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</si>
  <si>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</si>
  <si>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</si>
  <si>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</si>
  <si>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</si>
  <si>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</si>
  <si>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</si>
  <si>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</si>
  <si>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</si>
  <si>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</si>
  <si>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</si>
  <si>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</si>
  <si>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</si>
  <si>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</si>
  <si>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</si>
  <si>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</si>
  <si>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</si>
  <si>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</si>
  <si>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</si>
  <si>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</si>
  <si>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</si>
  <si>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</si>
  <si>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</si>
  <si>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</si>
  <si>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</si>
  <si>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</si>
  <si>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</si>
  <si>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</si>
  <si>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</si>
  <si>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</si>
  <si>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</si>
  <si>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</si>
  <si>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</si>
  <si>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</si>
  <si>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</si>
  <si>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</si>
  <si>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</si>
  <si>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</si>
  <si>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</si>
  <si>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</si>
  <si>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</si>
  <si>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</si>
  <si>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</si>
  <si>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</si>
  <si>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</si>
  <si>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</si>
  <si>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</si>
  <si>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</si>
  <si>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</si>
  <si>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</si>
  <si>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</si>
  <si>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</si>
  <si>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</si>
  <si>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</si>
  <si>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</si>
  <si>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</si>
  <si>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</si>
  <si>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</si>
  <si>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</si>
  <si>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</si>
  <si>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</si>
  <si>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</si>
  <si>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</si>
  <si>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</si>
  <si>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</si>
  <si>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</si>
  <si>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</si>
  <si>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</si>
  <si>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</si>
  <si>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</si>
  <si>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</si>
  <si>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</si>
  <si>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</si>
  <si>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</si>
  <si>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</si>
  <si>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</si>
  <si>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</si>
  <si>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</si>
  <si>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</si>
  <si>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</si>
  <si>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</si>
  <si>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</si>
  <si>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</si>
  <si>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</si>
  <si>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</si>
  <si>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</si>
  <si>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</si>
  <si>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</si>
  <si>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</si>
  <si>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</si>
  <si>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</si>
  <si>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</si>
  <si>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</si>
  <si>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</si>
  <si>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</si>
  <si>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</si>
  <si>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</si>
  <si>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</si>
  <si>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</si>
  <si>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</si>
  <si>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</si>
  <si>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</si>
  <si>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</si>
  <si>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</si>
  <si>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</si>
  <si>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</si>
  <si>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</si>
  <si>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</si>
  <si>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</si>
  <si>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</si>
  <si>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</si>
  <si>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</si>
  <si>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</si>
  <si>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</si>
  <si>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</si>
  <si>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</si>
  <si>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</si>
  <si>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</si>
  <si>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</si>
  <si>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</si>
  <si>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</si>
  <si>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</si>
  <si>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</si>
  <si>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</si>
  <si>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</si>
  <si>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</si>
  <si>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</si>
  <si>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</si>
  <si>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</si>
  <si>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</si>
  <si>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</si>
  <si>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</si>
  <si>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</si>
  <si>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</si>
  <si>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</si>
  <si>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</si>
  <si>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</si>
  <si>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</si>
  <si>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</si>
  <si>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</si>
  <si>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</si>
  <si>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</si>
  <si>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</si>
  <si>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</si>
  <si>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</si>
  <si>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</si>
  <si>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</si>
  <si>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</si>
  <si>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</si>
  <si>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</si>
  <si>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</si>
  <si>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</si>
  <si>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</si>
  <si>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</si>
  <si>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</si>
  <si>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</si>
  <si>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</si>
  <si>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</si>
  <si>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</si>
  <si>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</si>
  <si>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</si>
  <si>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</si>
  <si>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</si>
  <si>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</si>
  <si>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</si>
  <si>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</si>
  <si>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</si>
  <si>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</si>
  <si>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</si>
  <si>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</si>
  <si>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</si>
  <si>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</si>
  <si>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</si>
  <si>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</si>
  <si>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</si>
  <si>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</si>
  <si>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</si>
  <si>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</si>
  <si>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</si>
  <si>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</si>
  <si>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</si>
  <si>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</si>
  <si>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</si>
  <si>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</si>
  <si>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</si>
  <si>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</si>
  <si>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</si>
  <si>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</si>
  <si>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</si>
  <si>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</si>
  <si>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</si>
  <si>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</si>
  <si>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</si>
  <si>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</si>
  <si>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</si>
  <si>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</si>
  <si>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</si>
  <si>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</si>
  <si>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</si>
  <si>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</si>
  <si>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</si>
  <si>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</si>
  <si>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</si>
  <si>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</si>
  <si>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</si>
  <si>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</si>
  <si>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</si>
  <si>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</si>
  <si>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</si>
  <si>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</si>
  <si>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</si>
  <si>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</si>
  <si>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</si>
  <si>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</si>
  <si>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</si>
  <si>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</si>
  <si>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</si>
  <si>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</si>
  <si>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</si>
  <si>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</si>
  <si>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</si>
  <si>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</si>
  <si>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</si>
  <si>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</si>
  <si>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</si>
  <si>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</si>
  <si>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</si>
  <si>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</si>
  <si>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</si>
  <si>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</si>
  <si>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</si>
  <si>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</si>
  <si>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</si>
  <si>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</si>
  <si>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</si>
  <si>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</si>
  <si>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</si>
  <si>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</si>
  <si>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</si>
  <si>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</si>
  <si>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</si>
  <si>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</si>
  <si>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</si>
  <si>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</si>
  <si>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</si>
  <si>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</si>
  <si>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</si>
  <si>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</si>
  <si>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</si>
  <si>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</si>
  <si>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</si>
  <si>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</si>
  <si>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</si>
  <si>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</si>
  <si>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</si>
  <si>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</si>
  <si>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</si>
  <si>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</si>
  <si>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</si>
  <si>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</si>
  <si>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</si>
  <si>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</si>
  <si>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</si>
  <si>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</si>
  <si>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</si>
  <si>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</si>
  <si>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</si>
  <si>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</si>
  <si>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</si>
  <si>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</si>
  <si>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</si>
  <si>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</si>
  <si>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</si>
  <si>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</si>
  <si>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</si>
  <si>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</si>
  <si>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</si>
  <si>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</si>
  <si>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</si>
  <si>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</si>
  <si>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</si>
  <si>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</si>
  <si>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</si>
  <si>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</si>
  <si>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</si>
  <si>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</si>
  <si>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</si>
  <si>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</si>
  <si>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</si>
  <si>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</si>
  <si>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</si>
  <si>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</si>
  <si>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</si>
  <si>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</si>
  <si>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</si>
  <si>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</si>
  <si>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</si>
  <si>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</si>
  <si>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</si>
  <si>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</si>
  <si>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</si>
  <si>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</si>
  <si>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</si>
  <si>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</si>
  <si>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</si>
  <si>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</si>
  <si>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</si>
  <si>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</si>
  <si>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</si>
  <si>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</si>
  <si>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</si>
  <si>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</si>
  <si>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</si>
  <si>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</si>
  <si>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</si>
  <si>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</si>
  <si>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</si>
  <si>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</si>
  <si>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</si>
  <si>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</si>
  <si>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</si>
  <si>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</si>
  <si>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</si>
  <si>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</si>
  <si>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</si>
  <si>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</si>
  <si>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</si>
  <si>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</si>
  <si>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</si>
  <si>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</si>
  <si>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</si>
  <si>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</si>
  <si>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</si>
  <si>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</si>
  <si>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</si>
  <si>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</si>
  <si>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</si>
  <si>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</si>
  <si>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</si>
  <si>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</si>
  <si>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</si>
  <si>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</si>
  <si>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</si>
  <si>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</si>
  <si>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</si>
  <si>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</si>
  <si>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</si>
  <si>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</si>
  <si>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</si>
  <si>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</si>
  <si>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</si>
  <si>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</si>
  <si>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</si>
  <si>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</si>
  <si>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</si>
  <si>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</si>
  <si>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</si>
  <si>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</si>
  <si>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</si>
  <si>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</si>
  <si>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</si>
  <si>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</si>
  <si>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</si>
  <si>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</si>
  <si>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</si>
  <si>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</si>
  <si>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</si>
  <si>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</si>
  <si>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</si>
  <si>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</si>
  <si>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</si>
  <si>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</si>
  <si>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</si>
  <si>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</si>
  <si>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</si>
  <si>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</si>
  <si>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</si>
  <si>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</si>
  <si>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</si>
  <si>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</si>
  <si>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</si>
  <si>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</si>
  <si>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</si>
  <si>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</si>
  <si>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</si>
  <si>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</si>
  <si>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</si>
  <si>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</si>
  <si>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</si>
  <si>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</si>
  <si>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</si>
  <si>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</si>
  <si>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</si>
  <si>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</si>
  <si>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</si>
  <si>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</si>
  <si>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</si>
  <si>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</si>
  <si>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</si>
  <si>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</si>
  <si>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</si>
  <si>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</si>
  <si>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</si>
  <si>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</si>
  <si>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</si>
  <si>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</si>
  <si>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</si>
  <si>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</si>
  <si>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</si>
  <si>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</si>
  <si>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</si>
  <si>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</si>
  <si>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</si>
  <si>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</si>
  <si>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</si>
  <si>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</si>
  <si>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</si>
  <si>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</si>
  <si>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</si>
  <si>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</si>
  <si>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</si>
  <si>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</si>
  <si>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</si>
  <si>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</si>
  <si>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</si>
  <si>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</si>
  <si>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</si>
  <si>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</si>
  <si>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</si>
  <si>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</si>
  <si>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</si>
  <si>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</si>
  <si>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</si>
  <si>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</si>
  <si>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</si>
  <si>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</si>
  <si>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</si>
  <si>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</si>
  <si>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</si>
  <si>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</si>
  <si>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</si>
  <si>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</si>
  <si>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</si>
  <si>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</si>
  <si>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</si>
  <si>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</si>
  <si>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</si>
  <si>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</si>
  <si>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</si>
  <si>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</si>
  <si>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</si>
  <si>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</si>
  <si>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</si>
  <si>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</si>
  <si>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</si>
  <si>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</si>
  <si>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</si>
  <si>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</si>
  <si>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</si>
  <si>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</si>
  <si>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</si>
  <si>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</si>
  <si>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</si>
  <si>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</si>
  <si>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</si>
  <si>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</si>
  <si>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</si>
  <si>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</si>
  <si>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</si>
  <si>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</si>
  <si>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</si>
  <si>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</si>
  <si>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</si>
  <si>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</si>
  <si>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</si>
  <si>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</si>
  <si>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</si>
  <si>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</si>
  <si>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</si>
  <si>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</si>
  <si>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</si>
  <si>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</si>
  <si>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</si>
  <si>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</si>
  <si>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</si>
  <si>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</si>
  <si>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</si>
  <si>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</si>
  <si>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</si>
  <si>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</si>
  <si>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</si>
  <si>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</si>
  <si>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</si>
  <si>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</si>
  <si>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</si>
  <si>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</si>
  <si>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</si>
  <si>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</si>
  <si>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</si>
  <si>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</si>
  <si>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</si>
  <si>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</si>
  <si>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</si>
  <si>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</si>
  <si>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</si>
  <si>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</si>
  <si>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</si>
  <si>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</si>
  <si>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</si>
  <si>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</si>
  <si>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</si>
  <si>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</si>
  <si>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</si>
  <si>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</si>
  <si>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</si>
  <si>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</si>
  <si>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</si>
  <si>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</si>
  <si>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</si>
  <si>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</si>
  <si>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</si>
  <si>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</si>
  <si>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</si>
  <si>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</si>
  <si>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</si>
  <si>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</si>
  <si>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</si>
  <si>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</si>
  <si>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</si>
  <si>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</si>
  <si>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</si>
  <si>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</si>
  <si>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</si>
  <si>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</si>
  <si>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</si>
  <si>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</si>
  <si>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</si>
  <si>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</si>
  <si>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</si>
  <si>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</si>
  <si>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</si>
  <si>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</si>
  <si>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</si>
  <si>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</si>
  <si>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</si>
  <si>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</si>
  <si>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</si>
  <si>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</si>
  <si>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</si>
  <si>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</si>
  <si>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</si>
  <si>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</si>
  <si>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</si>
  <si>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</si>
  <si>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</si>
  <si>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</si>
  <si>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</si>
  <si>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</si>
  <si>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</si>
  <si>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</si>
  <si>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</si>
  <si>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</si>
  <si>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</si>
  <si>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</si>
  <si>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</si>
  <si>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</si>
  <si>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</si>
  <si>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</si>
  <si>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</si>
  <si>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</si>
  <si>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</si>
  <si>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</si>
  <si>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</si>
  <si>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</si>
  <si>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</si>
  <si>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</si>
  <si>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</si>
  <si>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</si>
  <si>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</si>
  <si>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</si>
  <si>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</si>
  <si>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</si>
  <si>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</si>
  <si>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</si>
  <si>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</si>
  <si>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</si>
  <si>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</si>
  <si>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</si>
  <si>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</si>
  <si>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</si>
  <si>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</si>
  <si>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</si>
  <si>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</si>
  <si>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</si>
  <si>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</si>
  <si>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</si>
  <si>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</si>
  <si>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</si>
  <si>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</si>
  <si>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</si>
  <si>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</si>
  <si>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</si>
  <si>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</si>
  <si>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</si>
  <si>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</si>
  <si>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</si>
  <si>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</si>
  <si>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</si>
  <si>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</si>
  <si>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</si>
  <si>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</si>
  <si>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</si>
  <si>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</si>
  <si>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</si>
  <si>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</si>
  <si>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</si>
  <si>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</si>
  <si>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</si>
  <si>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</si>
  <si>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</si>
  <si>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</si>
  <si>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</si>
  <si>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</si>
  <si>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</si>
  <si>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</si>
  <si>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</si>
  <si>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</si>
  <si>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</si>
  <si>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</si>
  <si>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</si>
  <si>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</si>
  <si>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</si>
  <si>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</si>
  <si>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</si>
  <si>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</si>
  <si>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</si>
  <si>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</si>
  <si>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</si>
  <si>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</si>
  <si>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</si>
  <si>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</si>
  <si>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</si>
  <si>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</si>
  <si>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</si>
  <si>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</si>
  <si>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</si>
  <si>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</si>
  <si>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</si>
  <si>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</si>
  <si>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</si>
  <si>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</si>
  <si>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</si>
  <si>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</si>
  <si>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</si>
  <si>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</si>
  <si>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</si>
  <si>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</si>
  <si>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</si>
  <si>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</si>
  <si>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</si>
  <si>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</si>
  <si>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</si>
  <si>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</si>
  <si>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</si>
  <si>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</si>
  <si>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</si>
  <si>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</si>
  <si>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</si>
  <si>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</si>
  <si>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</si>
  <si>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</si>
  <si>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</si>
  <si>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</si>
  <si>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</si>
  <si>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</si>
  <si>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</si>
  <si>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</si>
  <si>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</si>
  <si>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</si>
  <si>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</si>
  <si>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</si>
  <si>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</si>
  <si>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</si>
  <si>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</si>
  <si>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</si>
  <si>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</si>
  <si>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</si>
  <si>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</si>
  <si>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</si>
  <si>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</si>
  <si>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</si>
  <si>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</si>
  <si>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</si>
  <si>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</si>
  <si>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</si>
  <si>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</si>
  <si>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</si>
  <si>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</si>
  <si>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</si>
  <si>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</si>
  <si>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</si>
  <si>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</si>
  <si>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</si>
  <si>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</si>
  <si>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</si>
  <si>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</si>
  <si>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</si>
  <si>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</si>
  <si>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</si>
  <si>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</si>
  <si>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</si>
  <si>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</si>
  <si>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</si>
  <si>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</si>
  <si>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</si>
  <si>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</si>
  <si>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</si>
  <si>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</si>
  <si>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</si>
  <si>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</si>
  <si>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</si>
  <si>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</si>
  <si>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</si>
  <si>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</si>
  <si>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</si>
  <si>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</si>
  <si>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</si>
  <si>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</si>
  <si>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</si>
  <si>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</si>
  <si>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</si>
  <si>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</si>
  <si>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</si>
  <si>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</si>
  <si>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</si>
  <si>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</si>
  <si>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</si>
  <si>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</si>
  <si>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</si>
  <si>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</si>
  <si>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</si>
  <si>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</si>
  <si>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</si>
  <si>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</si>
  <si>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</si>
  <si>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</si>
  <si>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</si>
  <si>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</si>
  <si>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</si>
  <si>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</si>
  <si>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</si>
  <si>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</si>
  <si>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</si>
  <si>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</si>
  <si>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</si>
  <si>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</si>
  <si>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</si>
  <si>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</si>
  <si>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</si>
  <si>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</si>
  <si>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</si>
  <si>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</si>
  <si>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</si>
  <si>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</si>
  <si>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</si>
  <si>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</si>
  <si>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</si>
  <si>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</si>
  <si>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</si>
  <si>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</si>
  <si>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</si>
  <si>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</si>
  <si>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</si>
  <si>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</si>
  <si>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</si>
  <si>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</si>
  <si>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</si>
  <si>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</si>
  <si>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</si>
  <si>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</si>
  <si>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</si>
  <si>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</si>
  <si>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</si>
  <si>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</si>
  <si>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</si>
  <si>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</si>
  <si>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</si>
  <si>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</si>
  <si>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</si>
  <si>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</si>
  <si>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</si>
  <si>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</si>
  <si>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</si>
  <si>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</si>
  <si>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</si>
  <si>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</si>
  <si>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</si>
  <si>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</si>
  <si>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</si>
  <si>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</si>
  <si>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</si>
  <si>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</si>
  <si>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</si>
  <si>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</si>
  <si>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</si>
  <si>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</si>
  <si>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</si>
  <si>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</si>
  <si>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</si>
  <si>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</si>
  <si>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</si>
  <si>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</si>
  <si>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</si>
  <si>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</si>
  <si>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</si>
  <si>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</si>
  <si>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</si>
  <si>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</si>
  <si>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</si>
  <si>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</si>
  <si>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</si>
  <si>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</si>
  <si>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</si>
  <si>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</si>
  <si>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</si>
  <si>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</si>
  <si>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</si>
  <si>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</si>
  <si>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</si>
  <si>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</si>
  <si>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</si>
  <si>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</si>
  <si>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</si>
  <si>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</si>
  <si>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</si>
  <si>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</si>
  <si>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</si>
  <si>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</si>
  <si>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</si>
  <si>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</si>
  <si>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</si>
  <si>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</si>
  <si>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</si>
  <si>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</si>
  <si>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</si>
  <si>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</si>
  <si>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</si>
  <si>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</si>
  <si>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</si>
  <si>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</si>
  <si>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</si>
  <si>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</si>
  <si>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</si>
  <si>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</si>
  <si>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</si>
  <si>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</si>
  <si>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</si>
  <si>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</si>
  <si>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</si>
  <si>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</si>
  <si>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</si>
  <si>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</si>
  <si>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</si>
  <si>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</si>
  <si>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</si>
  <si>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</si>
  <si>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</si>
  <si>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</si>
  <si>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</si>
  <si>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</si>
  <si>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</si>
  <si>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</si>
  <si>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</si>
  <si>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</si>
  <si>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</si>
  <si>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</si>
  <si>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</si>
  <si>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</si>
  <si>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</si>
  <si>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</si>
  <si>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</si>
  <si>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</si>
  <si>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</si>
  <si>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</si>
  <si>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</si>
  <si>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</si>
  <si>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</si>
  <si>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</si>
  <si>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</si>
  <si>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</si>
  <si>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</si>
  <si>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</si>
  <si>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</si>
  <si>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</si>
  <si>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</si>
  <si>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</si>
  <si>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</si>
  <si>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</si>
  <si>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</si>
  <si>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</si>
  <si>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</si>
  <si>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</si>
  <si>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</si>
  <si>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</si>
  <si>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</si>
  <si>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</si>
  <si>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</si>
  <si>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</si>
  <si>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</si>
  <si>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</si>
  <si>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</si>
  <si>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</si>
  <si>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</si>
  <si>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</si>
  <si>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</si>
  <si>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</si>
  <si>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</si>
  <si>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</si>
  <si>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</si>
  <si>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</si>
  <si>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</si>
  <si>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</si>
  <si>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</si>
  <si>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</si>
  <si>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</si>
  <si>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</si>
  <si>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</si>
  <si>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</si>
  <si>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</si>
  <si>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</si>
  <si>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</si>
  <si>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</si>
  <si>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</si>
  <si>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</si>
  <si>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</si>
  <si>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</si>
  <si>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</si>
  <si>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</si>
  <si>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</si>
  <si>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</si>
  <si>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</si>
  <si>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</si>
  <si>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</si>
  <si>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</si>
  <si>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</si>
  <si>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</si>
  <si>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</si>
  <si>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</si>
  <si>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</si>
  <si>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</si>
  <si>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</si>
  <si>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</si>
  <si>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</si>
  <si>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</si>
  <si>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</si>
  <si>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</si>
  <si>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</si>
  <si>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</si>
  <si>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</si>
  <si>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</si>
  <si>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</si>
  <si>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</si>
  <si>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</si>
  <si>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</si>
  <si>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</si>
  <si>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</si>
  <si>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</si>
  <si>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</si>
  <si>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</si>
  <si>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</si>
  <si>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</si>
  <si>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</si>
  <si>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</si>
  <si>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</si>
  <si>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</si>
  <si>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</si>
  <si>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</si>
  <si>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</si>
  <si>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</si>
  <si>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</si>
  <si>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</si>
  <si>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</si>
  <si>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</si>
  <si>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</si>
  <si>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</si>
  <si>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</si>
  <si>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</si>
  <si>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</si>
  <si>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</si>
  <si>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</si>
  <si>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</si>
  <si>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</si>
  <si>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</si>
  <si>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</si>
  <si>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</si>
  <si>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</si>
  <si>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</si>
  <si>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</si>
  <si>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</si>
  <si>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</si>
  <si>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</si>
  <si>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</si>
  <si>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</si>
  <si>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</si>
  <si>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</si>
  <si>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</si>
  <si>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</si>
  <si>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</si>
  <si>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</si>
  <si>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</si>
  <si>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</si>
  <si>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</si>
  <si>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</si>
  <si>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</si>
  <si>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</si>
  <si>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</si>
  <si>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</si>
  <si>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</si>
  <si>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</si>
  <si>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</si>
  <si>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</si>
  <si>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</si>
  <si>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</si>
  <si>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</si>
  <si>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</si>
  <si>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</si>
  <si>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</si>
  <si>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</si>
  <si>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</si>
  <si>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</si>
  <si>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</si>
  <si>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</si>
  <si>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</si>
  <si>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</si>
  <si>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</si>
  <si>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</si>
  <si>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</si>
  <si>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</si>
  <si>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</si>
  <si>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</si>
  <si>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</si>
  <si>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</si>
  <si>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</si>
  <si>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</si>
  <si>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</si>
  <si>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</si>
  <si>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</si>
  <si>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</si>
  <si>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</si>
  <si>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</si>
  <si>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</si>
  <si>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</si>
  <si>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</si>
  <si>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</si>
  <si>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</si>
  <si>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</si>
  <si>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</si>
  <si>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</si>
  <si>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</si>
  <si>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</si>
  <si>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</si>
  <si>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</si>
  <si>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</si>
  <si>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</si>
  <si>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</si>
  <si>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</si>
  <si>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</si>
  <si>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</si>
  <si>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</si>
  <si>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</si>
  <si>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</si>
  <si>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</si>
  <si>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</si>
  <si>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</si>
  <si>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</si>
  <si>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</si>
  <si>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</si>
  <si>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</si>
  <si>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</si>
  <si>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</si>
  <si>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</si>
  <si>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</si>
  <si>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</si>
  <si>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</si>
  <si>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</si>
  <si>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</si>
  <si>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</si>
  <si>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</si>
  <si>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</si>
  <si>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</si>
  <si>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</si>
  <si>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</si>
  <si>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</si>
  <si>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</si>
  <si>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</si>
  <si>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</si>
  <si>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</si>
  <si>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</si>
  <si>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</si>
  <si>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</si>
  <si>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</si>
  <si>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</si>
  <si>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</si>
  <si>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</si>
  <si>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</si>
  <si>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</si>
  <si>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</si>
  <si>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</si>
  <si>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</si>
  <si>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</si>
  <si>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</si>
  <si>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</si>
  <si>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</si>
  <si>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</si>
  <si>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</si>
  <si>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</si>
  <si>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</si>
  <si>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</si>
  <si>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</si>
  <si>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</si>
  <si>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</si>
  <si>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</si>
  <si>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</si>
  <si>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</si>
  <si>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</si>
  <si>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</si>
  <si>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</si>
  <si>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</si>
  <si>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</si>
  <si>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</si>
  <si>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</si>
  <si>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</si>
  <si>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</si>
  <si>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</si>
  <si>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</si>
  <si>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</si>
  <si>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</si>
  <si>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</si>
  <si>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</si>
  <si>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</si>
  <si>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</si>
  <si>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</si>
  <si>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</si>
  <si>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</si>
  <si>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</si>
  <si>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</si>
  <si>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</si>
  <si>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</si>
  <si>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</si>
  <si>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</si>
  <si>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</si>
  <si>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</si>
  <si>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</si>
  <si>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</si>
  <si>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</si>
  <si>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</si>
  <si>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</si>
  <si>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</si>
  <si>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</si>
  <si>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</si>
  <si>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</si>
  <si>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</si>
  <si>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</si>
  <si>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</si>
  <si>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</si>
  <si>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</si>
  <si>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</si>
  <si>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</si>
  <si>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</si>
  <si>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</si>
  <si>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</si>
  <si>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</si>
  <si>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</si>
  <si>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</si>
  <si>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</si>
  <si>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</si>
  <si>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</si>
  <si>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</si>
  <si>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</si>
  <si>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</si>
  <si>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</si>
  <si>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</si>
  <si>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</si>
  <si>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</si>
  <si>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</si>
  <si>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</si>
  <si>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</si>
  <si>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</si>
  <si>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</si>
  <si>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</si>
  <si>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</si>
  <si>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</si>
  <si>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</si>
  <si>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</si>
  <si>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</si>
  <si>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</si>
  <si>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</si>
  <si>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</si>
  <si>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</si>
  <si>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</si>
  <si>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</si>
  <si>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</si>
  <si>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</si>
  <si>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</si>
  <si>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</si>
  <si>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</si>
  <si>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</si>
  <si>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</si>
  <si>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</si>
  <si>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</si>
  <si>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</si>
  <si>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</si>
  <si>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</si>
  <si>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</si>
  <si>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</si>
  <si>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</si>
  <si>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</si>
  <si>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</si>
  <si>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</si>
  <si>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</si>
  <si>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</si>
  <si>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</si>
  <si>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</si>
  <si>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</si>
  <si>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</si>
  <si>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</si>
  <si>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</si>
  <si>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</si>
  <si>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</si>
  <si>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</si>
  <si>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</si>
  <si>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</si>
  <si>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</si>
  <si>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</si>
  <si>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</si>
  <si>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</si>
  <si>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</si>
  <si>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</si>
  <si>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</si>
  <si>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</si>
  <si>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</si>
  <si>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</si>
  <si>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</si>
  <si>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</si>
  <si>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</si>
  <si>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</si>
  <si>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</si>
  <si>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</si>
  <si>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</si>
  <si>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</si>
  <si>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</si>
  <si>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</si>
  <si>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</si>
  <si>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</si>
  <si>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</si>
  <si>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</si>
  <si>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</si>
  <si>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</si>
  <si>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</si>
  <si>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</si>
  <si>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</si>
  <si>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</si>
  <si>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</si>
  <si>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</si>
  <si>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</si>
  <si>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</si>
  <si>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</si>
  <si>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</si>
  <si>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</si>
  <si>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</si>
  <si>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</si>
  <si>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</si>
  <si>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</si>
  <si>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</si>
  <si>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</si>
  <si>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</si>
  <si>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</si>
  <si>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</si>
  <si>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</si>
  <si>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</si>
  <si>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</si>
  <si>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</si>
  <si>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</si>
  <si>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</si>
  <si>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</si>
  <si>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</si>
  <si>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</si>
  <si>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</si>
  <si>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</si>
  <si>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</si>
  <si>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</si>
  <si>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</si>
  <si>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</si>
  <si>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</si>
  <si>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</si>
  <si>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</si>
  <si>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</si>
  <si>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</si>
  <si>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</si>
  <si>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</si>
  <si>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</si>
  <si>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</si>
  <si>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</si>
  <si>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</si>
  <si>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</si>
  <si>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</si>
  <si>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</si>
  <si>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</si>
  <si>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</si>
  <si>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</si>
  <si>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</si>
  <si>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</si>
  <si>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</si>
  <si>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</si>
  <si>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</si>
  <si>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</si>
  <si>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</si>
  <si>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</si>
  <si>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</si>
  <si>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</si>
  <si>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</si>
  <si>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</si>
  <si>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</si>
  <si>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</si>
  <si>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</si>
  <si>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</si>
  <si>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</si>
  <si>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</si>
  <si>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</si>
  <si>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</si>
  <si>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</si>
  <si>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</si>
  <si>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</si>
  <si>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</si>
  <si>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</si>
  <si>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</si>
  <si>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</si>
  <si>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</si>
  <si>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</si>
  <si>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</si>
  <si>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</si>
  <si>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</si>
  <si>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</si>
  <si>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</si>
  <si>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</si>
  <si>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</si>
  <si>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</si>
  <si>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</si>
  <si>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</si>
  <si>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</si>
  <si>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</si>
  <si>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</si>
  <si>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</si>
  <si>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</si>
  <si>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</si>
  <si>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</si>
  <si>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</si>
  <si>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</si>
  <si>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</si>
  <si>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</si>
  <si>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</si>
  <si>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</si>
  <si>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</si>
  <si>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</si>
  <si>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</si>
  <si>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</si>
  <si>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</si>
  <si>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</si>
  <si>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</si>
  <si>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</si>
  <si>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</si>
  <si>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</si>
  <si>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</si>
  <si>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</si>
  <si>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</si>
  <si>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</si>
  <si>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</si>
  <si>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</si>
  <si>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</si>
  <si>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</si>
  <si>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</si>
  <si>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</si>
  <si>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</si>
  <si>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</si>
  <si>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</si>
  <si>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</si>
  <si>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</si>
  <si>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</si>
  <si>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</si>
  <si>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</si>
  <si>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</si>
  <si>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</si>
  <si>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</si>
  <si>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</si>
  <si>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</si>
  <si>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</si>
  <si>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</si>
  <si>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</si>
  <si>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</si>
  <si>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</si>
  <si>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</si>
  <si>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</si>
  <si>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</si>
  <si>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</si>
  <si>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</si>
  <si>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</si>
  <si>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</si>
  <si>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</si>
  <si>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</si>
  <si>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</si>
  <si>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</si>
  <si>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</si>
  <si>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</si>
  <si>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</si>
  <si>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</si>
  <si>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</si>
  <si>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</si>
  <si>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</si>
  <si>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</si>
  <si>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</si>
  <si>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</si>
  <si>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</si>
  <si>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</si>
  <si>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</si>
  <si>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</si>
  <si>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</si>
  <si>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</si>
  <si>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</si>
  <si>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</si>
  <si>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</si>
  <si>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</si>
  <si>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</si>
  <si>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</si>
  <si>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</si>
  <si>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</si>
  <si>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</si>
  <si>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</si>
  <si>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</si>
  <si>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</si>
  <si>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</si>
  <si>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</si>
  <si>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</si>
  <si>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</si>
  <si>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</si>
  <si>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</si>
  <si>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</si>
  <si>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</si>
  <si>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</si>
  <si>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</si>
  <si>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</si>
  <si>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</si>
  <si>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</si>
  <si>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</si>
  <si>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</si>
  <si>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</si>
  <si>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</si>
  <si>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</si>
  <si>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</si>
  <si>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</si>
  <si>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</si>
  <si>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</si>
  <si>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</si>
  <si>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</si>
  <si>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</si>
  <si>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</si>
  <si>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</si>
  <si>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</si>
  <si>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</si>
  <si>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</si>
  <si>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</si>
  <si>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</si>
  <si>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</si>
  <si>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</si>
  <si>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</si>
  <si>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</si>
  <si>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</si>
  <si>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</si>
  <si>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</si>
  <si>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</si>
  <si>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</si>
  <si>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</si>
  <si>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</si>
  <si>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</si>
  <si>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</si>
  <si>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</si>
  <si>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</si>
  <si>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</si>
  <si>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</si>
  <si>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</si>
  <si>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</si>
  <si>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</si>
  <si>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</si>
  <si>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</si>
  <si>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</si>
  <si>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</si>
  <si>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</si>
  <si>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</si>
  <si>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</si>
  <si>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</si>
  <si>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</si>
  <si>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</si>
  <si>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</si>
  <si>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</si>
  <si>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</si>
  <si>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</si>
  <si>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</si>
  <si>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</si>
  <si>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</si>
  <si>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</si>
  <si>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</si>
  <si>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</si>
  <si>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</si>
  <si>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</si>
  <si>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</si>
  <si>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</si>
  <si>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</si>
  <si>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</si>
  <si>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</si>
  <si>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</si>
  <si>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</si>
  <si>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</si>
  <si>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</si>
  <si>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</si>
  <si>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</si>
  <si>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</si>
  <si>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</si>
  <si>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</si>
  <si>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</si>
  <si>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</si>
  <si>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</si>
  <si>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</si>
  <si>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</si>
  <si>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</si>
  <si>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</si>
  <si>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</si>
  <si>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</si>
  <si>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</si>
  <si>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</si>
  <si>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</si>
  <si>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</si>
  <si>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</si>
  <si>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</si>
  <si>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</si>
  <si>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</si>
  <si>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</si>
  <si>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</si>
  <si>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</si>
  <si>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</si>
  <si>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</si>
  <si>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</si>
  <si>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</si>
  <si>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</si>
  <si>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</si>
  <si>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</si>
  <si>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</si>
  <si>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</si>
  <si>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</si>
  <si>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</si>
  <si>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</si>
  <si>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</si>
  <si>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</si>
  <si>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</si>
  <si>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</si>
  <si>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</si>
  <si>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</si>
  <si>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</si>
  <si>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</si>
  <si>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</si>
  <si>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</si>
  <si>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</si>
  <si>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</si>
  <si>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</si>
  <si>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</si>
  <si>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</si>
  <si>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</si>
  <si>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</si>
  <si>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</si>
  <si>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</si>
  <si>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</si>
  <si>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</si>
  <si>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</si>
  <si>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</si>
  <si>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</si>
  <si>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</si>
  <si>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</si>
  <si>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</si>
  <si>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</si>
  <si>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</si>
  <si>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</si>
  <si>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</si>
  <si>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</si>
  <si>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</si>
  <si>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</si>
  <si>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</si>
  <si>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</si>
  <si>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</si>
  <si>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</si>
  <si>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</si>
  <si>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</si>
  <si>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</si>
  <si>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</si>
  <si>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</si>
  <si>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</si>
  <si>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</si>
  <si>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</si>
  <si>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</si>
  <si>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</si>
  <si>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</si>
  <si>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</si>
  <si>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</si>
  <si>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</si>
  <si>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</si>
  <si>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</si>
  <si>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</si>
  <si>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</si>
  <si>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</si>
  <si>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</si>
  <si>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</si>
  <si>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</si>
  <si>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</si>
  <si>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</si>
  <si>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</si>
  <si>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</si>
  <si>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</si>
  <si>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</si>
  <si>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</si>
  <si>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</si>
  <si>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</si>
  <si>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</si>
  <si>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</si>
  <si>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</si>
  <si>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</si>
  <si>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</si>
  <si>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</si>
  <si>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</si>
  <si>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</si>
  <si>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</si>
  <si>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</si>
  <si>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</si>
  <si>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</si>
  <si>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</si>
  <si>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</si>
  <si>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</si>
  <si>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</si>
  <si>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</si>
  <si>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</si>
  <si>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</si>
  <si>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</si>
  <si>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</si>
  <si>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</si>
  <si>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</si>
  <si>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</si>
  <si>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</si>
  <si>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</si>
  <si>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</si>
  <si>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</si>
  <si>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</si>
  <si>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</si>
  <si>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</si>
  <si>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</si>
  <si>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</si>
  <si>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</si>
  <si>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</si>
  <si>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</si>
  <si>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</si>
  <si>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</si>
  <si>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</si>
  <si>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</si>
  <si>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</si>
  <si>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</si>
  <si>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</si>
  <si>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</si>
  <si>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</si>
  <si>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</si>
  <si>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</si>
  <si>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</si>
  <si>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</si>
  <si>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</si>
  <si>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</si>
  <si>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</si>
  <si>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</si>
  <si>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</si>
  <si>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</si>
  <si>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</si>
  <si>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</si>
  <si>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</si>
  <si>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</si>
  <si>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</si>
  <si>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</si>
  <si>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</si>
  <si>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</si>
  <si>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</si>
  <si>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</si>
  <si>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</si>
  <si>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</si>
  <si>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</si>
  <si>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</si>
  <si>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</si>
  <si>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</si>
  <si>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</si>
  <si>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</si>
  <si>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</si>
  <si>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</si>
  <si>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</si>
  <si>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</si>
  <si>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</si>
  <si>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</si>
  <si>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</si>
  <si>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</si>
  <si>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</si>
  <si>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</si>
  <si>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</si>
  <si>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</si>
  <si>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</si>
  <si>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</si>
  <si>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</si>
  <si>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</si>
  <si>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</si>
  <si>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</si>
  <si>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</si>
  <si>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</si>
  <si>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</si>
  <si>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</si>
  <si>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</si>
  <si>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</si>
  <si>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</si>
  <si>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</si>
  <si>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</si>
  <si>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</si>
  <si>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</si>
  <si>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</si>
  <si>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</si>
  <si>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</si>
  <si>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</si>
  <si>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</si>
  <si>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</si>
  <si>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</si>
  <si>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</si>
  <si>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</si>
  <si>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</si>
  <si>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</si>
  <si>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</si>
  <si>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</si>
  <si>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</si>
  <si>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</si>
  <si>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</si>
  <si>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</si>
  <si>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</si>
  <si>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</si>
  <si>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</si>
  <si>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</si>
  <si>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</si>
  <si>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</si>
  <si>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</si>
  <si>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</si>
  <si>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</si>
  <si>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</si>
  <si>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</si>
  <si>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</si>
  <si>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</si>
  <si>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</si>
  <si>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</si>
  <si>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</si>
  <si>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</si>
  <si>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</si>
  <si>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</si>
  <si>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</si>
  <si>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</si>
  <si>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</si>
  <si>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</si>
  <si>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</si>
  <si>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</si>
  <si>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</si>
  <si>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</si>
  <si>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</si>
  <si>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</si>
  <si>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</si>
  <si>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</si>
  <si>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</si>
  <si>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</si>
  <si>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</si>
  <si>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</si>
  <si>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</si>
  <si>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</si>
  <si>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</si>
  <si>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</si>
  <si>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</si>
  <si>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</si>
  <si>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</si>
  <si>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</si>
  <si>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</si>
  <si>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</si>
  <si>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</si>
  <si>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</si>
  <si>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</si>
  <si>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</si>
  <si>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</si>
  <si>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</si>
  <si>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</si>
  <si>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</si>
  <si>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</si>
  <si>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</si>
  <si>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</si>
  <si>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</si>
  <si>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</si>
  <si>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</si>
  <si>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</si>
  <si>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</si>
  <si>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</si>
  <si>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</si>
  <si>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</si>
  <si>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</si>
  <si>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</si>
  <si>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</si>
  <si>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</si>
  <si>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</si>
  <si>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</si>
  <si>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</si>
  <si>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</si>
  <si>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</si>
  <si>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</si>
  <si>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</si>
  <si>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</si>
  <si>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</si>
  <si>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</si>
  <si>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</si>
  <si>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</si>
  <si>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</si>
  <si>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</si>
  <si>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</si>
  <si>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</si>
  <si>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</si>
  <si>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</si>
  <si>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</si>
  <si>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</si>
  <si>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</si>
  <si>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</si>
  <si>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</si>
  <si>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</si>
  <si>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</si>
  <si>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</si>
  <si>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</si>
  <si>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</si>
  <si>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</si>
  <si>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</si>
  <si>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</si>
  <si>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</si>
  <si>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</si>
  <si>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</si>
  <si>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</si>
  <si>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</si>
  <si>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</si>
  <si>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</si>
  <si>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</si>
  <si>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</si>
  <si>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</si>
  <si>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</si>
  <si>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</si>
  <si>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</si>
  <si>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</si>
  <si>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</si>
  <si>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</si>
  <si>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</si>
  <si>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</si>
  <si>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</si>
  <si>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</si>
  <si>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</si>
  <si>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</si>
  <si>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</si>
  <si>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</si>
  <si>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</si>
  <si>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</si>
  <si>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</si>
  <si>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</si>
  <si>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</si>
  <si>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</si>
  <si>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</si>
  <si>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</si>
  <si>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</si>
  <si>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</si>
  <si>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</si>
  <si>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</si>
  <si>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</si>
  <si>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</si>
  <si>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</si>
  <si>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</si>
  <si>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</si>
  <si>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</si>
  <si>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</si>
  <si>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</si>
  <si>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</si>
  <si>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</si>
  <si>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</si>
  <si>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</si>
  <si>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</si>
  <si>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</si>
  <si>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</si>
  <si>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</si>
  <si>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</si>
  <si>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</si>
  <si>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</si>
  <si>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</si>
  <si>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</si>
  <si>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</si>
  <si>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</si>
  <si>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</si>
  <si>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</si>
  <si>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</si>
  <si>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</si>
  <si>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</si>
  <si>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</si>
  <si>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</si>
  <si>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</si>
  <si>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</si>
  <si>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</si>
  <si>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</si>
  <si>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</si>
  <si>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</si>
  <si>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</si>
  <si>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</si>
  <si>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</si>
  <si>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</si>
  <si>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</si>
  <si>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</si>
  <si>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</si>
  <si>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</si>
  <si>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</si>
  <si>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</si>
  <si>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</si>
  <si>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</si>
  <si>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</si>
  <si>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</si>
  <si>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</si>
  <si>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</si>
  <si>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</si>
  <si>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</si>
  <si>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</si>
  <si>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</si>
  <si>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</si>
  <si>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</si>
  <si>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</si>
  <si>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</si>
  <si>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</si>
  <si>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</si>
  <si>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</si>
  <si>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</si>
  <si>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</si>
  <si>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</si>
  <si>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</si>
  <si>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</si>
  <si>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</si>
  <si>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</si>
  <si>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</si>
  <si>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</si>
  <si>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</si>
  <si>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</si>
  <si>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</si>
  <si>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</si>
  <si>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</si>
  <si>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</si>
  <si>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</si>
  <si>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</si>
  <si>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</si>
  <si>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</si>
  <si>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</si>
  <si>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</si>
  <si>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</si>
  <si>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</si>
  <si>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</si>
  <si>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</si>
  <si>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</si>
  <si>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</si>
  <si>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</si>
  <si>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</si>
  <si>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</si>
  <si>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</si>
  <si>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</si>
  <si>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</si>
  <si>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</si>
  <si>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</si>
  <si>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</si>
  <si>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</si>
  <si>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</si>
  <si>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</si>
  <si>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</si>
  <si>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</si>
  <si>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</si>
  <si>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</si>
  <si>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</si>
  <si>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</si>
  <si>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</si>
  <si>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</si>
  <si>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</si>
  <si>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</si>
  <si>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</si>
  <si>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</si>
  <si>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</si>
  <si>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</si>
  <si>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</si>
  <si>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</si>
  <si>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</si>
  <si>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</si>
  <si>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</si>
  <si>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</si>
  <si>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</si>
  <si>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</si>
  <si>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</si>
  <si>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</si>
  <si>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</si>
  <si>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</si>
  <si>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</si>
  <si>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</si>
  <si>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</si>
  <si>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</si>
  <si>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</si>
  <si>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</si>
  <si>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</si>
  <si>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</si>
  <si>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</si>
  <si>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</si>
  <si>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</si>
  <si>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</si>
  <si>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</si>
  <si>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</si>
  <si>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</si>
  <si>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</si>
  <si>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</si>
  <si>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</si>
  <si>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</si>
  <si>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</si>
  <si>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</si>
  <si>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</si>
  <si>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</si>
  <si>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</si>
  <si>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</si>
  <si>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</si>
  <si>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</si>
  <si>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</si>
  <si>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</si>
  <si>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</si>
  <si>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</si>
  <si>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</si>
  <si>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</si>
  <si>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</si>
  <si>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</si>
  <si>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</si>
  <si>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</si>
  <si>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</si>
  <si>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</si>
  <si>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</si>
  <si>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</si>
  <si>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</si>
  <si>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</si>
  <si>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</si>
  <si>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</si>
  <si>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</si>
  <si>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</si>
  <si>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</si>
  <si>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</si>
  <si>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</si>
  <si>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</si>
  <si>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</si>
  <si>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</si>
  <si>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</si>
  <si>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</si>
  <si>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</si>
  <si>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</si>
  <si>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</si>
  <si>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</si>
  <si>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</si>
  <si>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</si>
  <si>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</si>
  <si>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</si>
  <si>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</si>
  <si>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</si>
  <si>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</si>
  <si>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</si>
  <si>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</si>
  <si>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</si>
  <si>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</si>
  <si>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</si>
  <si>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</si>
  <si>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</si>
  <si>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</si>
  <si>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</si>
  <si>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</si>
  <si>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</si>
  <si>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</si>
  <si>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</si>
  <si>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</si>
  <si>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</si>
  <si>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</si>
  <si>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</si>
  <si>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</si>
  <si>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</si>
  <si>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</si>
  <si>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</si>
  <si>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</si>
  <si>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</si>
  <si>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</si>
  <si>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</si>
  <si>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</si>
  <si>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</si>
  <si>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</si>
  <si>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</si>
  <si>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</si>
  <si>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</si>
  <si>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</si>
  <si>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</si>
  <si>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</si>
  <si>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</si>
  <si>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</si>
  <si>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</si>
  <si>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</si>
  <si>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</si>
  <si>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</si>
  <si>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</si>
  <si>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</si>
  <si>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</si>
  <si>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</si>
  <si>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</si>
  <si>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</si>
  <si>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</si>
  <si>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</si>
  <si>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</si>
  <si>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</si>
  <si>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</si>
  <si>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</si>
  <si>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</si>
  <si>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</si>
  <si>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</si>
  <si>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</si>
  <si>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</si>
  <si>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</si>
  <si>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</si>
  <si>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</si>
  <si>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</si>
  <si>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</si>
  <si>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</si>
  <si>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</si>
  <si>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</si>
  <si>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</si>
  <si>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</si>
  <si>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</si>
  <si>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</si>
  <si>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</si>
  <si>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</si>
  <si>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</si>
  <si>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</si>
  <si>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</si>
  <si>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</si>
  <si>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</si>
  <si>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</si>
  <si>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</si>
  <si>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</si>
  <si>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</si>
  <si>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</si>
  <si>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</si>
  <si>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</si>
  <si>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</si>
  <si>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</si>
  <si>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</si>
  <si>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</si>
  <si>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</si>
  <si>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</si>
  <si>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</si>
  <si>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</si>
  <si>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</si>
  <si>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</si>
  <si>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</si>
  <si>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</si>
  <si>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</si>
  <si>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</si>
  <si>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</si>
  <si>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</si>
  <si>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</si>
  <si>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</si>
  <si>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</si>
  <si>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</si>
  <si>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</si>
  <si>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</si>
  <si>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</si>
  <si>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</si>
  <si>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</si>
  <si>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</si>
  <si>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</si>
  <si>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</si>
  <si>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</si>
  <si>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</si>
  <si>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</si>
  <si>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</si>
  <si>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</si>
  <si>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</si>
  <si>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</si>
  <si>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</si>
  <si>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</si>
  <si>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</si>
  <si>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</si>
  <si>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</si>
  <si>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</si>
  <si>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</si>
  <si>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</si>
  <si>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</si>
  <si>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</si>
  <si>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</si>
  <si>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</si>
  <si>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</si>
  <si>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</si>
  <si>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</si>
  <si>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</si>
  <si>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</si>
  <si>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</si>
  <si>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</si>
  <si>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</si>
  <si>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</si>
  <si>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</si>
  <si>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</si>
  <si>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</si>
  <si>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</si>
  <si>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</si>
  <si>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</si>
  <si>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</si>
  <si>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</si>
  <si>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</si>
  <si>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</si>
  <si>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</si>
  <si>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</si>
  <si>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</si>
  <si>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</si>
  <si>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</si>
  <si>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</si>
  <si>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</si>
  <si>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</si>
  <si>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</si>
  <si>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</si>
  <si>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</si>
  <si>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</si>
  <si>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</si>
  <si>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</si>
  <si>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</si>
  <si>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</si>
  <si>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</si>
  <si>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</si>
  <si>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</si>
  <si>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</si>
  <si>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</si>
  <si>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</si>
  <si>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</si>
  <si>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</si>
  <si>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</si>
  <si>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</si>
  <si>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</si>
  <si>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</si>
  <si>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</si>
  <si>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</si>
  <si>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</si>
  <si>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</si>
  <si>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</si>
  <si>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</si>
  <si>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</si>
  <si>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</si>
  <si>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</si>
  <si>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</si>
  <si>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</si>
  <si>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</si>
  <si>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</si>
  <si>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</si>
  <si>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</si>
  <si>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</si>
  <si>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</si>
  <si>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</si>
  <si>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</si>
  <si>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</si>
  <si>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</si>
  <si>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</si>
  <si>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</si>
  <si>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</si>
  <si>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</si>
  <si>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</si>
  <si>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</si>
  <si>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</si>
  <si>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</si>
  <si>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</si>
  <si>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</si>
  <si>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</si>
  <si>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</si>
  <si>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</si>
  <si>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</si>
  <si>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</si>
  <si>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</si>
  <si>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</si>
  <si>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</si>
  <si>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</si>
  <si>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</si>
  <si>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</si>
  <si>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</si>
  <si>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</si>
  <si>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</si>
  <si>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</si>
  <si>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</si>
  <si>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</si>
  <si>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</si>
  <si>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</si>
  <si>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</si>
  <si>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</si>
  <si>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</si>
  <si>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</si>
  <si>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</si>
  <si>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</si>
  <si>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</si>
  <si>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</si>
  <si>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</si>
  <si>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</si>
  <si>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</si>
  <si>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</si>
  <si>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</si>
  <si>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</si>
  <si>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</si>
  <si>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</si>
  <si>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</si>
  <si>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</si>
  <si>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</si>
  <si>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</si>
  <si>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</si>
  <si>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</si>
  <si>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</si>
  <si>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</si>
  <si>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</si>
  <si>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</si>
  <si>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</si>
  <si>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</si>
  <si>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</si>
  <si>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</si>
  <si>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</si>
  <si>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</si>
  <si>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</si>
  <si>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</si>
  <si>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</si>
  <si>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</si>
  <si>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</si>
  <si>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</si>
  <si>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</si>
  <si>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</si>
  <si>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</si>
  <si>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</si>
  <si>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</si>
  <si>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</si>
  <si>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</si>
  <si>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</si>
  <si>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</si>
  <si>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</si>
  <si>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</si>
  <si>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</si>
  <si>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</si>
  <si>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</si>
  <si>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</si>
  <si>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</si>
  <si>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</si>
  <si>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</si>
  <si>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</si>
  <si>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</si>
  <si>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</si>
  <si>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</si>
  <si>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</si>
  <si>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</si>
  <si>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</si>
  <si>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</si>
  <si>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</si>
  <si>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</si>
  <si>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</si>
  <si>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</si>
  <si>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</si>
  <si>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</si>
  <si>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</si>
  <si>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</si>
  <si>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</si>
  <si>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</si>
  <si>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</si>
  <si>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</si>
  <si>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</si>
  <si>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</si>
  <si>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</si>
  <si>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</si>
  <si>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</si>
  <si>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</si>
  <si>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</si>
  <si>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</si>
  <si>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</si>
  <si>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</si>
  <si>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</si>
  <si>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</si>
  <si>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</si>
  <si>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</si>
  <si>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</si>
  <si>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</si>
  <si>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</si>
  <si>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</si>
  <si>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</si>
  <si>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</si>
  <si>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</si>
  <si>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</si>
  <si>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</si>
  <si>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</si>
  <si>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</si>
  <si>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</si>
  <si>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</si>
  <si>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</si>
  <si>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</si>
  <si>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</si>
  <si>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</si>
  <si>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</si>
  <si>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</si>
  <si>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</si>
  <si>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</si>
  <si>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</si>
  <si>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</si>
  <si>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</si>
  <si>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</si>
  <si>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</si>
  <si>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</si>
  <si>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</si>
  <si>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</si>
  <si>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</si>
  <si>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</si>
  <si>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</si>
  <si>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</si>
  <si>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</si>
  <si>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</si>
  <si>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</si>
  <si>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</si>
  <si>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</si>
  <si>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</si>
  <si>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</si>
  <si>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</si>
  <si>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</si>
  <si>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</si>
  <si>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</si>
  <si>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</si>
  <si>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</si>
  <si>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</si>
  <si>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</si>
  <si>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</si>
  <si>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</si>
  <si>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</si>
  <si>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</si>
  <si>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</si>
  <si>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</si>
  <si>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</si>
  <si>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</si>
  <si>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</si>
  <si>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</si>
  <si>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</si>
  <si>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</si>
  <si>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</si>
  <si>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</si>
  <si>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</si>
  <si>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</si>
  <si>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</si>
  <si>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</si>
  <si>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</si>
  <si>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</si>
  <si>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</si>
  <si>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</si>
  <si>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</si>
  <si>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</si>
  <si>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</si>
  <si>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</si>
  <si>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</si>
  <si>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</si>
  <si>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</si>
  <si>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</si>
  <si>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</si>
  <si>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</si>
  <si>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</si>
  <si>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</si>
  <si>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</si>
  <si>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</si>
  <si>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</si>
  <si>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</si>
  <si>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</si>
  <si>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</si>
  <si>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</si>
  <si>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</si>
  <si>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</si>
  <si>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</si>
  <si>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</si>
  <si>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</si>
  <si>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</si>
  <si>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</si>
  <si>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</si>
  <si>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</si>
  <si>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</si>
  <si>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</si>
  <si>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</si>
  <si>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</si>
  <si>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</si>
  <si>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</si>
  <si>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</si>
  <si>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</si>
  <si>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</si>
  <si>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</si>
  <si>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</si>
  <si>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</si>
  <si>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</si>
  <si>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</si>
  <si>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</si>
  <si>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</si>
  <si>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</si>
  <si>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</si>
  <si>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</si>
  <si>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</si>
  <si>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</si>
  <si>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</si>
  <si>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</si>
  <si>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</si>
  <si>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</si>
  <si>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</si>
  <si>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</si>
  <si>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</si>
  <si>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</si>
  <si>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</si>
  <si>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</si>
  <si>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</si>
  <si>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</si>
  <si>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</si>
  <si>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</si>
  <si>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</si>
  <si>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</si>
  <si>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</si>
  <si>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</si>
  <si>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</si>
  <si>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</si>
  <si>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</si>
  <si>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</si>
  <si>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</si>
  <si>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</si>
  <si>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</si>
  <si>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</si>
  <si>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</si>
  <si>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</si>
  <si>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</si>
  <si>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</si>
  <si>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</si>
  <si>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</si>
  <si>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</si>
  <si>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</si>
  <si>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</si>
  <si>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</si>
  <si>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</si>
  <si>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</si>
  <si>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</si>
  <si>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</si>
  <si>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</si>
  <si>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</si>
  <si>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</si>
  <si>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</si>
  <si>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</si>
  <si>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</si>
  <si>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</si>
  <si>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</si>
  <si>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</si>
  <si>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</si>
  <si>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</si>
  <si>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</si>
  <si>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</si>
  <si>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</si>
  <si>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</si>
  <si>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</si>
  <si>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</si>
  <si>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</si>
  <si>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</si>
  <si>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</si>
  <si>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</si>
  <si>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</si>
  <si>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</si>
  <si>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</si>
  <si>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</si>
  <si>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</si>
  <si>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</si>
  <si>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</si>
  <si>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</si>
  <si>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</si>
  <si>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</si>
  <si>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</si>
  <si>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</si>
  <si>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</si>
  <si>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</si>
  <si>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</si>
  <si>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</si>
  <si>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</si>
  <si>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</si>
  <si>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</si>
  <si>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</si>
  <si>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</si>
  <si>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</si>
  <si>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</si>
  <si>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</si>
  <si>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</si>
  <si>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</si>
  <si>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</si>
  <si>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</si>
  <si>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</si>
  <si>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</si>
  <si>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</si>
  <si>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</si>
  <si>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</si>
  <si>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</si>
  <si>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</si>
  <si>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</si>
  <si>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</si>
  <si>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</si>
  <si>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</si>
  <si>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</si>
  <si>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</si>
  <si>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</si>
  <si>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</si>
  <si>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</si>
  <si>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</si>
  <si>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</si>
  <si>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</si>
  <si>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</si>
  <si>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</si>
  <si>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</si>
  <si>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</si>
  <si>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</si>
  <si>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</si>
  <si>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</si>
  <si>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</si>
  <si>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</si>
  <si>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</si>
  <si>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</si>
  <si>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</si>
  <si>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</si>
  <si>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</si>
  <si>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</si>
  <si>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</si>
  <si>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</si>
  <si>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</si>
  <si>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</si>
  <si>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</si>
  <si>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</si>
  <si>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</si>
  <si>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</si>
  <si>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</si>
  <si>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</si>
  <si>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</si>
  <si>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</si>
  <si>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</si>
  <si>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</si>
  <si>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</si>
  <si>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</si>
  <si>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</si>
  <si>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</si>
  <si>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</si>
  <si>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</si>
  <si>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</si>
  <si>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</si>
  <si>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</si>
  <si>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</si>
  <si>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</si>
  <si>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</si>
  <si>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</si>
  <si>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</si>
  <si>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</si>
  <si>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</si>
  <si>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</si>
  <si>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</si>
  <si>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</si>
  <si>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</si>
  <si>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</si>
  <si>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</si>
  <si>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</si>
  <si>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</si>
  <si>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</si>
  <si>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</si>
  <si>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</si>
  <si>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</si>
  <si>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</si>
  <si>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</si>
  <si>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</si>
  <si>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</si>
  <si>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</si>
  <si>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</si>
  <si>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</si>
  <si>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</si>
  <si>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</si>
  <si>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</si>
  <si>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</si>
  <si>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</si>
  <si>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</si>
  <si>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</si>
  <si>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</si>
  <si>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</si>
  <si>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</si>
  <si>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</si>
  <si>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</si>
  <si>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</si>
  <si>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</si>
  <si>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</si>
  <si>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</si>
  <si>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</si>
  <si>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</si>
  <si>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</si>
  <si>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</si>
  <si>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</si>
  <si>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</si>
  <si>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</si>
  <si>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</si>
  <si>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</si>
  <si>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</si>
  <si>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</si>
  <si>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</si>
  <si>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</si>
  <si>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</si>
  <si>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</si>
  <si>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</si>
  <si>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</si>
  <si>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</si>
  <si>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</si>
  <si>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</si>
  <si>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</si>
  <si>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</si>
  <si>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</si>
  <si>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</si>
  <si>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</si>
  <si>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</si>
  <si>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</si>
  <si>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</si>
  <si>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</si>
  <si>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</si>
  <si>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</si>
  <si>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</si>
  <si>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</si>
  <si>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</si>
  <si>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</si>
  <si>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</si>
  <si>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</si>
  <si>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</si>
  <si>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</si>
  <si>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</si>
  <si>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</si>
  <si>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</si>
  <si>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</si>
  <si>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</si>
  <si>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</si>
  <si>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</si>
  <si>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</si>
  <si>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</si>
  <si>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</si>
  <si>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</si>
  <si>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</si>
  <si>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</si>
  <si>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</si>
  <si>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</si>
  <si>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</si>
  <si>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</si>
  <si>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</si>
  <si>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</si>
  <si>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</si>
  <si>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</si>
  <si>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</si>
  <si>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</si>
  <si>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</si>
  <si>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</si>
  <si>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</si>
  <si>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</si>
  <si>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</si>
  <si>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</si>
  <si>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</si>
  <si>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</si>
  <si>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</si>
  <si>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</si>
  <si>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</si>
  <si>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</si>
  <si>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</si>
  <si>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</si>
  <si>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</si>
  <si>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</si>
  <si>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</si>
  <si>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</si>
  <si>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</si>
  <si>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</si>
  <si>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</si>
  <si>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</si>
  <si>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</si>
  <si>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</si>
  <si>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</si>
  <si>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</si>
  <si>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</si>
  <si>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</si>
  <si>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</si>
  <si>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</si>
  <si>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</si>
  <si>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</si>
  <si>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</si>
  <si>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</si>
  <si>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</si>
  <si>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</si>
  <si>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</si>
  <si>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</si>
  <si>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</si>
  <si>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</si>
  <si>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</si>
  <si>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</si>
  <si>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</si>
  <si>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</si>
  <si>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</si>
  <si>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</si>
  <si>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</si>
  <si>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</si>
  <si>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</si>
  <si>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</si>
  <si>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</si>
  <si>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</si>
  <si>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</si>
  <si>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</si>
  <si>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</si>
  <si>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</si>
  <si>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</si>
  <si>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</si>
  <si>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</si>
  <si>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</si>
  <si>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</si>
  <si>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</si>
  <si>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</si>
  <si>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</si>
  <si>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</si>
  <si>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</si>
  <si>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</si>
  <si>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</si>
  <si>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</si>
  <si>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</si>
  <si>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</si>
  <si>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</si>
  <si>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</si>
  <si>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</si>
  <si>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</si>
  <si>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</si>
  <si>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</si>
  <si>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</si>
  <si>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</si>
  <si>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</si>
  <si>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</si>
  <si>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</si>
  <si>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</si>
  <si>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</si>
  <si>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</si>
  <si>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</si>
  <si>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</si>
  <si>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</si>
  <si>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</si>
  <si>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</si>
  <si>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</si>
  <si>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</si>
  <si>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</si>
  <si>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</si>
  <si>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</si>
  <si>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</si>
  <si>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</si>
  <si>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</si>
  <si>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</si>
  <si>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</si>
  <si>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</si>
  <si>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</si>
  <si>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</si>
  <si>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</si>
  <si>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</si>
  <si>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</si>
  <si>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</si>
  <si>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</si>
  <si>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</si>
  <si>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</si>
  <si>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</si>
  <si>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</si>
  <si>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</si>
  <si>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</si>
  <si>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</si>
  <si>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</si>
  <si>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</si>
  <si>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</si>
  <si>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</si>
  <si>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</si>
  <si>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</si>
  <si>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</si>
  <si>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</si>
  <si>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</si>
  <si>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</si>
  <si>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</si>
  <si>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</si>
  <si>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</si>
  <si>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</si>
  <si>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</si>
  <si>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</si>
  <si>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</si>
  <si>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</si>
  <si>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</si>
  <si>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</si>
  <si>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</si>
  <si>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</si>
  <si>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</si>
  <si>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</si>
  <si>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</si>
  <si>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</si>
  <si>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</si>
  <si>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</si>
  <si>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</si>
  <si>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</si>
  <si>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</si>
  <si>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</si>
  <si>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</si>
  <si>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</si>
  <si>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</si>
  <si>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</si>
  <si>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</si>
  <si>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</si>
  <si>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</si>
  <si>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</si>
  <si>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</si>
  <si>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</si>
  <si>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</si>
  <si>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</si>
  <si>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</si>
  <si>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</si>
  <si>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</si>
  <si>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</si>
  <si>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</si>
  <si>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</si>
  <si>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</si>
  <si>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</si>
  <si>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</si>
  <si>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</si>
  <si>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</si>
  <si>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</si>
  <si>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</si>
  <si>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</si>
  <si>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</si>
  <si>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</si>
  <si>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</si>
  <si>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</si>
  <si>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</si>
  <si>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</si>
  <si>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</si>
  <si>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</si>
  <si>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</si>
  <si>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</si>
  <si>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</si>
  <si>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</si>
  <si>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</si>
  <si>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</si>
  <si>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</si>
  <si>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</si>
  <si>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</si>
  <si>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</si>
  <si>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</si>
  <si>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</si>
  <si>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</si>
  <si>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</si>
  <si>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</si>
  <si>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</si>
  <si>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</si>
  <si>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</si>
  <si>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</si>
  <si>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</si>
  <si>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</si>
  <si>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</si>
  <si>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</si>
  <si>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</si>
  <si>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</si>
  <si>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</si>
  <si>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</si>
  <si>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</si>
  <si>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</si>
  <si>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</si>
  <si>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</si>
  <si>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</si>
  <si>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</si>
  <si>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</si>
  <si>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</si>
  <si>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</si>
  <si>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</si>
  <si>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</si>
  <si>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</si>
  <si>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</si>
  <si>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</si>
  <si>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</si>
  <si>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</si>
  <si>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</si>
  <si>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</si>
  <si>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</si>
  <si>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</si>
  <si>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</si>
  <si>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</si>
  <si>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</si>
  <si>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</si>
  <si>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</si>
  <si>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</si>
  <si>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</si>
  <si>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</si>
  <si>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</si>
  <si>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</si>
  <si>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</si>
  <si>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</si>
  <si>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</si>
  <si>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</si>
  <si>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</si>
  <si>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</si>
  <si>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</si>
  <si>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</si>
  <si>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</si>
  <si>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</si>
  <si>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</si>
  <si>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</si>
  <si>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</si>
  <si>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</si>
  <si>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</si>
  <si>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</si>
  <si>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</si>
  <si>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</si>
  <si>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</si>
  <si>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</si>
  <si>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</si>
  <si>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</si>
  <si>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</si>
  <si>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</si>
  <si>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</si>
  <si>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</si>
  <si>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</si>
  <si>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</si>
  <si>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</si>
  <si>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</si>
  <si>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</si>
  <si>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</si>
  <si>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</si>
  <si>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</si>
  <si>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</si>
  <si>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</si>
  <si>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</si>
  <si>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</si>
  <si>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</si>
  <si>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</si>
  <si>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</si>
  <si>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</si>
  <si>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</si>
  <si>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</si>
  <si>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</si>
  <si>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</si>
  <si>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</si>
  <si>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</si>
  <si>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</si>
  <si>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</si>
  <si>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</si>
  <si>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</si>
  <si>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</si>
  <si>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</si>
  <si>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</si>
  <si>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</si>
  <si>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</si>
  <si>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</si>
  <si>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</si>
  <si>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</si>
  <si>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</si>
  <si>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</si>
  <si>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</si>
  <si>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</si>
  <si>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</si>
  <si>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</si>
  <si>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</si>
  <si>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</si>
  <si>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</si>
  <si>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</si>
  <si>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</si>
  <si>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</si>
  <si>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</si>
  <si>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</si>
  <si>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</si>
  <si>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</si>
  <si>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</si>
  <si>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</si>
  <si>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</si>
  <si>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</si>
  <si>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</si>
  <si>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</si>
  <si>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</si>
  <si>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</si>
  <si>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</si>
  <si>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</si>
  <si>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</si>
  <si>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</si>
  <si>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</si>
  <si>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</si>
  <si>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</si>
  <si>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</si>
  <si>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</si>
  <si>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</si>
  <si>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</si>
  <si>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</si>
  <si>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</si>
  <si>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</si>
  <si>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</si>
  <si>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</si>
  <si>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</si>
  <si>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</si>
  <si>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</si>
  <si>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</si>
  <si>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</si>
  <si>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</si>
  <si>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</si>
  <si>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</si>
  <si>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</si>
  <si>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</si>
  <si>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</si>
  <si>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</si>
  <si>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</si>
  <si>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</si>
  <si>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</si>
  <si>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</si>
  <si>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</si>
  <si>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</si>
  <si>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</si>
  <si>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</si>
  <si>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</si>
  <si>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</si>
  <si>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</si>
  <si>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</si>
  <si>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</si>
  <si>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</si>
  <si>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</si>
  <si>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</si>
  <si>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</si>
  <si>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</si>
  <si>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</si>
  <si>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</si>
  <si>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</si>
  <si>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</si>
  <si>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</si>
  <si>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</si>
  <si>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</si>
  <si>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</si>
  <si>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</si>
  <si>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</si>
  <si>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</si>
  <si>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</si>
  <si>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</si>
  <si>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</si>
  <si>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</si>
  <si>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</si>
  <si>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</si>
  <si>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</si>
  <si>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</si>
  <si>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</si>
  <si>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</si>
  <si>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</si>
  <si>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</si>
  <si>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</si>
  <si>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</si>
  <si>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</si>
  <si>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</si>
  <si>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</si>
  <si>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</si>
  <si>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</si>
  <si>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</si>
  <si>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</si>
  <si>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</si>
  <si>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</si>
  <si>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</si>
  <si>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</si>
  <si>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</si>
  <si>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</si>
  <si>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</si>
  <si>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</si>
  <si>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</si>
  <si>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</si>
  <si>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</si>
  <si>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</si>
  <si>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</si>
  <si>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</si>
  <si>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</si>
  <si>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</si>
  <si>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</si>
  <si>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</si>
  <si>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</si>
  <si>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</si>
  <si>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</si>
  <si>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</si>
  <si>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</si>
  <si>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</si>
  <si>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</si>
  <si>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</si>
  <si>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</si>
  <si>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</si>
  <si>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</si>
  <si>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</si>
  <si>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</si>
  <si>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</si>
  <si>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</si>
  <si>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</si>
  <si>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</si>
  <si>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</si>
  <si>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</si>
  <si>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</si>
  <si>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</si>
  <si>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</si>
  <si>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</si>
  <si>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</si>
  <si>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</si>
  <si>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</si>
  <si>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</si>
  <si>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</si>
  <si>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</si>
  <si>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</si>
  <si>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</si>
  <si>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</si>
  <si>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</si>
  <si>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</si>
  <si>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</si>
  <si>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</si>
  <si>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</si>
  <si>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</si>
  <si>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</si>
  <si>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</si>
  <si>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</si>
  <si>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</si>
  <si>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</si>
  <si>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</si>
  <si>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</si>
  <si>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</si>
  <si>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</si>
  <si>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</si>
  <si>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</si>
  <si>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</si>
  <si>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</si>
  <si>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</si>
  <si>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</si>
  <si>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</si>
  <si>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</si>
  <si>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</si>
  <si>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</si>
  <si>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</si>
  <si>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</si>
  <si>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</si>
  <si>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</si>
  <si>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</si>
  <si>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</si>
  <si>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</si>
  <si>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</si>
  <si>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</si>
  <si>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</si>
  <si>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</si>
  <si>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</si>
  <si>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</si>
  <si>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</si>
  <si>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</si>
  <si>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</si>
  <si>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</si>
  <si>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</si>
  <si>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</si>
  <si>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</si>
  <si>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</si>
  <si>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</si>
  <si>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</si>
  <si>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</si>
  <si>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</si>
  <si>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</si>
  <si>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</si>
  <si>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</si>
  <si>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</si>
  <si>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</si>
  <si>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</si>
  <si>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</si>
  <si>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</si>
  <si>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</si>
  <si>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</si>
  <si>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</si>
  <si>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</si>
  <si>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</si>
  <si>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</si>
  <si>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</si>
  <si>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</si>
  <si>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</si>
  <si>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</si>
  <si>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</si>
  <si>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</si>
  <si>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</si>
  <si>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</si>
  <si>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</si>
  <si>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</si>
  <si>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</si>
  <si>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</si>
  <si>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</si>
  <si>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</si>
  <si>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</si>
  <si>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</si>
  <si>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</si>
  <si>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</si>
  <si>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</si>
  <si>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</si>
  <si>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</si>
  <si>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</si>
  <si>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</si>
  <si>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</si>
  <si>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</si>
  <si>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</si>
  <si>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</si>
  <si>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</si>
  <si>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</si>
  <si>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</si>
  <si>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</si>
  <si>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</si>
  <si>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</si>
  <si>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</si>
  <si>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</si>
  <si>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</si>
  <si>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</si>
  <si>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</si>
  <si>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</si>
  <si>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</si>
  <si>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</si>
  <si>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</si>
  <si>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</si>
  <si>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</si>
  <si>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</si>
  <si>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</si>
  <si>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</si>
  <si>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</si>
  <si>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</si>
  <si>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</si>
  <si>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</si>
  <si>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</si>
  <si>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</si>
  <si>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</si>
  <si>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</si>
  <si>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</si>
  <si>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</si>
  <si>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</si>
  <si>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</si>
  <si>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</si>
  <si>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</si>
  <si>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</si>
  <si>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</si>
  <si>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</si>
  <si>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</si>
  <si>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</si>
  <si>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</si>
  <si>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</si>
  <si>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</si>
  <si>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</si>
  <si>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</si>
  <si>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</si>
  <si>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</si>
  <si>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</si>
  <si>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</si>
  <si>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</si>
  <si>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</si>
  <si>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</si>
  <si>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</si>
  <si>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</si>
  <si>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</si>
  <si>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</si>
  <si>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</si>
  <si>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</si>
  <si>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</si>
  <si>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</si>
  <si>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</si>
  <si>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</si>
  <si>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</si>
  <si>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</si>
  <si>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</si>
  <si>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</si>
  <si>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</si>
  <si>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</si>
  <si>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</si>
  <si>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</si>
  <si>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</si>
  <si>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</si>
  <si>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</si>
  <si>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</si>
  <si>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</si>
  <si>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</si>
  <si>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</si>
  <si>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</si>
  <si>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</si>
  <si>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</si>
  <si>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</si>
  <si>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</si>
  <si>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</si>
  <si>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</si>
  <si>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</si>
  <si>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</si>
  <si>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</si>
  <si>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</si>
  <si>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</si>
  <si>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</si>
  <si>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</si>
  <si>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</si>
  <si>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</si>
  <si>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</si>
  <si>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</si>
  <si>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</si>
  <si>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</si>
  <si>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</si>
  <si>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</si>
  <si>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</si>
  <si>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</si>
  <si>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</si>
  <si>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</si>
  <si>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</si>
  <si>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</si>
  <si>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</si>
  <si>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</si>
  <si>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</si>
  <si>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</si>
  <si>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</si>
  <si>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</si>
  <si>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</si>
  <si>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</si>
  <si>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</si>
  <si>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</si>
  <si>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</si>
  <si>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</si>
  <si>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</si>
  <si>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</si>
  <si>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</si>
  <si>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</si>
  <si>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</si>
  <si>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</si>
  <si>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</si>
  <si>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</si>
  <si>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</si>
  <si>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</si>
  <si>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</si>
  <si>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</si>
  <si>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</si>
  <si>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</si>
  <si>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</si>
  <si>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</si>
  <si>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</si>
  <si>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</si>
  <si>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</si>
  <si>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</si>
  <si>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</si>
  <si>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</si>
  <si>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</si>
  <si>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</si>
  <si>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</si>
  <si>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</si>
  <si>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</si>
  <si>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</si>
  <si>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</si>
  <si>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</si>
  <si>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</si>
  <si>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</si>
  <si>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</si>
  <si>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</si>
  <si>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</si>
  <si>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</si>
  <si>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</si>
  <si>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</si>
  <si>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</si>
  <si>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</si>
  <si>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</si>
  <si>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</si>
  <si>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</si>
  <si>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</si>
  <si>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</si>
  <si>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</si>
  <si>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</si>
  <si>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</si>
  <si>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</si>
  <si>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</si>
  <si>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</si>
  <si>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</si>
  <si>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</si>
  <si>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</si>
  <si>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</si>
  <si>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</si>
  <si>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</si>
  <si>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</si>
  <si>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</si>
  <si>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</si>
  <si>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</si>
  <si>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</si>
  <si>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</si>
  <si>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</si>
  <si>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</si>
  <si>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</si>
  <si>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</si>
  <si>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</si>
  <si>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</si>
  <si>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</si>
  <si>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</si>
  <si>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</si>
  <si>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</si>
  <si>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</si>
  <si>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</si>
  <si>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</si>
  <si>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</si>
  <si>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</si>
  <si>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</si>
  <si>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</si>
  <si>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</si>
  <si>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</si>
  <si>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</si>
  <si>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</si>
  <si>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</si>
  <si>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</si>
  <si>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</si>
  <si>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</si>
  <si>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</si>
  <si>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</si>
  <si>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</si>
  <si>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</si>
  <si>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</si>
  <si>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</si>
  <si>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</si>
  <si>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</si>
  <si>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</si>
  <si>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</si>
  <si>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</si>
  <si>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</si>
  <si>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</si>
  <si>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</si>
  <si>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</si>
  <si>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</si>
  <si>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</si>
  <si>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</si>
  <si>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</si>
  <si>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</si>
  <si>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</si>
  <si>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</si>
  <si>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</si>
  <si>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</si>
  <si>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</si>
  <si>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</si>
  <si>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</si>
  <si>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</si>
  <si>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</si>
  <si>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</si>
  <si>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</si>
  <si>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</si>
  <si>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</si>
  <si>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</si>
  <si>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</si>
  <si>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</si>
  <si>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</si>
  <si>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</si>
  <si>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</si>
  <si>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</si>
  <si>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</si>
  <si>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</si>
  <si>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</si>
  <si>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</si>
  <si>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</si>
  <si>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</si>
  <si>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</si>
  <si>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</si>
  <si>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</si>
  <si>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</si>
  <si>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</si>
  <si>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</si>
  <si>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</si>
  <si>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</si>
  <si>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</si>
  <si>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</si>
  <si>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</si>
  <si>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</si>
  <si>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</si>
  <si>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</si>
  <si>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</si>
  <si>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</si>
  <si>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</si>
  <si>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</si>
  <si>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</si>
  <si>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</si>
  <si>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</si>
  <si>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</si>
  <si>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</si>
  <si>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</si>
  <si>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</si>
  <si>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</si>
  <si>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</si>
  <si>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</si>
  <si>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</si>
  <si>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</si>
  <si>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</si>
  <si>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</si>
  <si>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</si>
  <si>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</si>
  <si>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</si>
  <si>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</si>
  <si>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</si>
  <si>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</si>
  <si>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</si>
  <si>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</si>
  <si>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</si>
  <si>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</si>
  <si>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</si>
  <si>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</si>
  <si>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</si>
  <si>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</si>
  <si>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</si>
  <si>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</si>
  <si>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</si>
  <si>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</si>
  <si>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</si>
  <si>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</si>
  <si>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</si>
  <si>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</si>
  <si>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</si>
  <si>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</si>
  <si>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</si>
  <si>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</si>
  <si>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</si>
  <si>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</si>
  <si>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</si>
  <si>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</si>
  <si>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</si>
  <si>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</si>
  <si>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</si>
  <si>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</si>
  <si>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</si>
  <si>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</si>
  <si>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</si>
  <si>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</si>
  <si>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</si>
  <si>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</si>
  <si>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</si>
  <si>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</si>
  <si>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</si>
  <si>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</si>
  <si>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</si>
  <si>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</si>
  <si>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</si>
  <si>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</si>
  <si>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</si>
  <si>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</si>
  <si>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</si>
  <si>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</si>
  <si>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</si>
  <si>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</si>
  <si>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</si>
  <si>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</si>
  <si>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</si>
  <si>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</si>
  <si>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</si>
  <si>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</si>
  <si>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</si>
  <si>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</si>
  <si>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</si>
  <si>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</si>
  <si>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</si>
  <si>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</si>
  <si>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</si>
  <si>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</si>
  <si>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</si>
  <si>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</si>
  <si>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</si>
  <si>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</si>
  <si>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</si>
  <si>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</si>
  <si>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</si>
  <si>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</si>
  <si>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</si>
  <si>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</si>
  <si>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</si>
  <si>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</si>
  <si>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</si>
  <si>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</si>
  <si>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</si>
  <si>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</si>
  <si>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</si>
  <si>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</si>
  <si>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</si>
  <si>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</si>
  <si>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</si>
  <si>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</si>
  <si>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</si>
  <si>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</si>
  <si>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</si>
  <si>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</si>
  <si>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</si>
  <si>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</si>
  <si>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</si>
  <si>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</si>
  <si>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</si>
  <si>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</si>
  <si>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</si>
  <si>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</si>
  <si>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</si>
  <si>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</si>
  <si>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</si>
  <si>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</si>
  <si>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</si>
  <si>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</si>
  <si>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</si>
  <si>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</si>
  <si>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</si>
  <si>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</si>
  <si>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</si>
  <si>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</si>
  <si>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</si>
  <si>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</si>
  <si>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</si>
  <si>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</si>
  <si>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</si>
  <si>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</si>
  <si>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</si>
  <si>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</si>
  <si>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</si>
  <si>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</si>
  <si>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</si>
  <si>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</si>
  <si>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</si>
  <si>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</si>
  <si>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</si>
  <si>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</si>
  <si>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</si>
  <si>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</si>
  <si>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</si>
  <si>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</si>
  <si>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</si>
  <si>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</si>
  <si>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</si>
  <si>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</si>
  <si>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</si>
  <si>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</si>
  <si>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</si>
  <si>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</si>
  <si>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</si>
  <si>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</si>
  <si>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</si>
  <si>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</si>
  <si>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</si>
  <si>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</si>
  <si>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</si>
  <si>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</si>
  <si>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</si>
  <si>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</si>
  <si>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</si>
  <si>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</si>
  <si>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</si>
  <si>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</si>
  <si>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</si>
  <si>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</si>
  <si>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</si>
  <si>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</si>
  <si>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</si>
  <si>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</si>
  <si>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</si>
  <si>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</si>
  <si>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</si>
  <si>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</si>
  <si>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</si>
  <si>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</si>
  <si>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</si>
  <si>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</si>
  <si>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</si>
  <si>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</si>
  <si>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</si>
  <si>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</si>
  <si>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</si>
  <si>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</si>
  <si>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</si>
  <si>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</si>
  <si>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</si>
  <si>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</si>
  <si>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</si>
  <si>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</si>
  <si>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</si>
  <si>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</si>
  <si>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</si>
  <si>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</si>
  <si>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</si>
  <si>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</si>
  <si>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</si>
  <si>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</si>
  <si>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</si>
  <si>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</si>
  <si>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</si>
  <si>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</si>
  <si>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</si>
  <si>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</si>
  <si>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</si>
  <si>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</si>
  <si>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</si>
  <si>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</si>
  <si>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</si>
  <si>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</si>
  <si>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</si>
  <si>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</si>
  <si>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</si>
  <si>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</si>
  <si>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</si>
  <si>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</si>
  <si>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</si>
  <si>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</si>
  <si>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</si>
  <si>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</si>
  <si>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</si>
  <si>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</si>
  <si>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</si>
  <si>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</si>
  <si>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</si>
  <si>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</si>
  <si>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</si>
  <si>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</si>
  <si>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</si>
  <si>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</si>
  <si>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</si>
  <si>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</si>
  <si>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</si>
  <si>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</si>
  <si>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</si>
  <si>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</si>
  <si>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</si>
  <si>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</si>
  <si>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</si>
  <si>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</si>
  <si>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</si>
  <si>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</si>
  <si>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</si>
  <si>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</si>
  <si>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</si>
  <si>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</si>
  <si>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</si>
  <si>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</si>
  <si>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</si>
  <si>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</si>
  <si>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</si>
  <si>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</si>
  <si>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</si>
  <si>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</si>
  <si>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</si>
  <si>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</si>
  <si>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</si>
  <si>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</si>
  <si>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</si>
  <si>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</si>
  <si>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</si>
  <si>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</si>
  <si>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</si>
  <si>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</si>
  <si>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</si>
  <si>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</si>
  <si>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</si>
  <si>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</si>
  <si>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</si>
  <si>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</si>
  <si>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</si>
  <si>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</si>
  <si>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</si>
  <si>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</si>
  <si>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</si>
  <si>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</si>
  <si>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</si>
  <si>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</si>
  <si>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</si>
  <si>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</si>
  <si>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</si>
  <si>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</si>
  <si>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</si>
  <si>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</si>
  <si>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</si>
  <si>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</si>
  <si>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</si>
  <si>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</si>
  <si>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</si>
  <si>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</si>
  <si>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</si>
  <si>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</si>
  <si>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</si>
  <si>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</si>
  <si>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</si>
  <si>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</si>
  <si>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</si>
  <si>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</si>
  <si>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</si>
  <si>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</si>
  <si>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</si>
  <si>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</si>
  <si>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</si>
  <si>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</si>
  <si>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</si>
  <si>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</si>
  <si>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</si>
  <si>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</si>
  <si>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</si>
  <si>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</si>
  <si>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</si>
  <si>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</si>
  <si>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</si>
  <si>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</si>
  <si>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</si>
  <si>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</si>
  <si>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</si>
  <si>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</si>
  <si>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</si>
  <si>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</si>
  <si>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</si>
  <si>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</si>
  <si>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</si>
  <si>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</si>
  <si>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</si>
  <si>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</si>
  <si>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</si>
  <si>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</si>
  <si>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</si>
  <si>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</si>
  <si>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</si>
  <si>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</si>
  <si>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</si>
  <si>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</si>
  <si>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</si>
  <si>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</si>
  <si>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</si>
  <si>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</si>
  <si>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</si>
  <si>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</si>
  <si>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</si>
  <si>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</si>
  <si>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</si>
  <si>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</si>
  <si>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</si>
  <si>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</si>
  <si>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</si>
  <si>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</si>
  <si>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</si>
  <si>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</si>
  <si>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</si>
  <si>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</si>
  <si>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</si>
  <si>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</si>
  <si>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</si>
  <si>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</si>
  <si>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</si>
  <si>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</si>
  <si>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</si>
  <si>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</si>
  <si>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</si>
  <si>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</si>
  <si>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</si>
  <si>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</si>
  <si>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</si>
  <si>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</si>
  <si>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</si>
  <si>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</si>
  <si>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</si>
  <si>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</si>
  <si>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</si>
  <si>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</si>
  <si>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</si>
  <si>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</si>
  <si>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</si>
  <si>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</si>
  <si>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</si>
  <si>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</si>
  <si>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</si>
  <si>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</si>
  <si>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</si>
  <si>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</si>
  <si>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</si>
  <si>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</si>
  <si>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</si>
  <si>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</si>
  <si>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</si>
  <si>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</si>
  <si>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</si>
  <si>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</si>
  <si>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</si>
  <si>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</si>
  <si>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</si>
  <si>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</si>
  <si>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</si>
  <si>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</si>
  <si>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</si>
  <si>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</si>
  <si>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</si>
  <si>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</si>
  <si>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</si>
  <si>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</si>
  <si>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</si>
  <si>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</si>
  <si>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</si>
  <si>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</si>
  <si>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</si>
  <si>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</si>
  <si>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</si>
  <si>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</si>
  <si>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</si>
  <si>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</si>
  <si>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</si>
  <si>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</si>
  <si>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</si>
  <si>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</si>
  <si>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</si>
  <si>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</si>
  <si>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</si>
  <si>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</si>
  <si>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</si>
  <si>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</si>
  <si>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</si>
  <si>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</si>
  <si>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</si>
  <si>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</si>
  <si>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</si>
  <si>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</si>
  <si>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</si>
  <si>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</si>
  <si>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</si>
  <si>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</si>
  <si>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</si>
  <si>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</si>
  <si>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</si>
  <si>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</si>
  <si>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</si>
  <si>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</si>
  <si>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</si>
  <si>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</si>
  <si>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</si>
  <si>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</si>
  <si>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</si>
  <si>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</si>
  <si>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</si>
  <si>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</si>
  <si>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</si>
  <si>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</si>
  <si>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</si>
  <si>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</si>
  <si>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</si>
  <si>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</si>
  <si>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</si>
  <si>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</si>
  <si>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</si>
  <si>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</si>
  <si>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</si>
  <si>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</si>
  <si>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</si>
  <si>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</si>
  <si>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</si>
  <si>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</si>
  <si>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</si>
  <si>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</si>
  <si>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</si>
  <si>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</si>
  <si>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</si>
  <si>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</si>
  <si>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</si>
  <si>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</si>
  <si>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</si>
  <si>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</si>
  <si>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</si>
  <si>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</si>
  <si>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</si>
  <si>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</si>
  <si>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</si>
  <si>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</si>
  <si>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</si>
  <si>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</si>
  <si>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</si>
  <si>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</si>
  <si>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</si>
  <si>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</si>
  <si>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</si>
  <si>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</si>
  <si>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</si>
  <si>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</si>
  <si>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</si>
  <si>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</si>
  <si>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</si>
  <si>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</si>
  <si>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</si>
  <si>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</si>
  <si>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</si>
  <si>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</si>
  <si>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</si>
  <si>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</si>
  <si>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</si>
  <si>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</si>
  <si>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</si>
  <si>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</si>
  <si>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</si>
  <si>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</si>
  <si>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</si>
  <si>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</si>
  <si>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</si>
  <si>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</si>
  <si>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</si>
  <si>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</si>
  <si>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</si>
  <si>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</si>
  <si>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</si>
  <si>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</si>
  <si>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</si>
  <si>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</si>
  <si>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</si>
  <si>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</si>
  <si>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</si>
  <si>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</si>
  <si>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</si>
  <si>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</si>
  <si>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</si>
  <si>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</si>
  <si>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</si>
  <si>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</si>
  <si>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</si>
  <si>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</si>
  <si>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</si>
  <si>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</si>
  <si>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</si>
  <si>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</si>
  <si>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</si>
  <si>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</si>
  <si>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</si>
  <si>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</si>
  <si>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</si>
  <si>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</si>
  <si>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</si>
  <si>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</si>
  <si>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</si>
  <si>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</si>
  <si>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</si>
  <si>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</si>
  <si>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</si>
  <si>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</si>
  <si>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</si>
  <si>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</si>
  <si>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</si>
  <si>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</si>
  <si>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</si>
  <si>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</si>
  <si>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</si>
  <si>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</si>
  <si>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</si>
  <si>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</si>
  <si>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</si>
  <si>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</si>
  <si>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</si>
  <si>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</si>
  <si>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</si>
  <si>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</si>
  <si>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</si>
  <si>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</si>
  <si>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</si>
  <si>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</si>
  <si>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</si>
  <si>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</si>
  <si>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</si>
  <si>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</si>
  <si>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</si>
  <si>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</si>
  <si>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</si>
  <si>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</si>
  <si>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</si>
  <si>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</si>
  <si>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</si>
  <si>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</si>
  <si>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</si>
  <si>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</si>
  <si>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</si>
  <si>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</si>
  <si>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</si>
  <si>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</si>
  <si>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</si>
  <si>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</si>
  <si>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</si>
  <si>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</si>
  <si>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</si>
  <si>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</si>
  <si>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</si>
  <si>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</si>
  <si>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</si>
  <si>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</si>
  <si>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</si>
  <si>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</si>
  <si>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</si>
  <si>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</si>
  <si>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</si>
  <si>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</si>
  <si>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</si>
  <si>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</si>
  <si>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</si>
  <si>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</si>
  <si>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</si>
  <si>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</si>
  <si>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</si>
  <si>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</si>
  <si>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</si>
  <si>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</si>
  <si>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</si>
  <si>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</si>
  <si>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</si>
  <si>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</si>
  <si>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</si>
  <si>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</si>
  <si>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</si>
  <si>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</si>
  <si>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</si>
  <si>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</si>
  <si>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</si>
  <si>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</si>
  <si>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</si>
  <si>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</si>
  <si>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</si>
  <si>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</si>
  <si>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</si>
  <si>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</si>
  <si>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</si>
  <si>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</si>
  <si>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</si>
  <si>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</si>
  <si>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</si>
  <si>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</si>
  <si>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</si>
  <si>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</si>
  <si>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</si>
  <si>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</si>
  <si>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</si>
  <si>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</si>
  <si>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</si>
  <si>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</si>
  <si>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</si>
  <si>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</si>
  <si>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</si>
  <si>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</si>
  <si>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</si>
  <si>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</si>
  <si>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</si>
  <si>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</si>
  <si>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</si>
  <si>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</si>
  <si>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</si>
  <si>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</si>
  <si>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</si>
  <si>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</si>
  <si>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</si>
  <si>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</si>
  <si>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</si>
  <si>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</si>
  <si>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</si>
  <si>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</si>
  <si>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</si>
  <si>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</si>
  <si>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</si>
  <si>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</si>
  <si>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</si>
  <si>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</si>
  <si>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</si>
  <si>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</si>
  <si>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</si>
  <si>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</si>
  <si>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</si>
  <si>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</si>
  <si>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</si>
  <si>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</si>
  <si>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</si>
  <si>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</si>
  <si>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</si>
  <si>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</si>
  <si>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</si>
  <si>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</si>
  <si>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</si>
  <si>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</si>
  <si>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</si>
  <si>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</si>
  <si>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</si>
  <si>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</si>
  <si>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</si>
  <si>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</si>
  <si>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</si>
  <si>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</si>
  <si>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</si>
  <si>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</si>
  <si>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</si>
  <si>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</si>
  <si>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</si>
  <si>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</si>
  <si>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</si>
  <si>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</si>
  <si>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</si>
  <si>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</si>
  <si>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</si>
  <si>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</si>
  <si>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</si>
  <si>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</si>
  <si>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</si>
  <si>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</si>
  <si>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</si>
  <si>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</si>
  <si>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</si>
  <si>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</si>
  <si>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</si>
  <si>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</si>
  <si>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</si>
  <si>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</si>
  <si>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</si>
  <si>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</si>
  <si>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</si>
  <si>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</si>
  <si>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</si>
  <si>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</si>
  <si>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</si>
  <si>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</si>
  <si>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</si>
  <si>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</si>
  <si>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</si>
  <si>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</si>
  <si>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</si>
  <si>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</si>
  <si>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</si>
  <si>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</si>
  <si>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</si>
  <si>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</si>
  <si>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</si>
  <si>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</si>
  <si>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</si>
  <si>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</si>
  <si>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</si>
  <si>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</si>
  <si>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</si>
  <si>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</si>
  <si>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</si>
  <si>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</si>
  <si>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</si>
  <si>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</si>
  <si>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</si>
  <si>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</si>
  <si>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</si>
  <si>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</si>
  <si>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</si>
  <si>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</si>
  <si>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</si>
  <si>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</si>
  <si>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</si>
  <si>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</si>
  <si>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</si>
  <si>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</si>
  <si>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</si>
  <si>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</si>
  <si>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</si>
  <si>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</si>
  <si>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</si>
  <si>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</si>
  <si>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</si>
  <si>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</si>
  <si>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</si>
  <si>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</si>
  <si>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</si>
  <si>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</si>
  <si>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</si>
  <si>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</si>
  <si>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</si>
  <si>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</si>
  <si>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</si>
  <si>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</si>
  <si>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</si>
  <si>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</si>
  <si>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</si>
  <si>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</si>
  <si>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</si>
  <si>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</si>
  <si>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</si>
  <si>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</si>
  <si>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</si>
  <si>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</si>
  <si>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</si>
  <si>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</si>
  <si>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</si>
  <si>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</si>
  <si>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</si>
  <si>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</si>
  <si>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</si>
  <si>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</si>
  <si>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</si>
  <si>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</si>
  <si>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</si>
  <si>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</si>
  <si>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</si>
  <si>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</si>
  <si>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</si>
  <si>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</si>
  <si>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</si>
  <si>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</si>
  <si>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</si>
  <si>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</si>
  <si>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</si>
  <si>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</si>
  <si>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</si>
  <si>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</si>
  <si>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</si>
  <si>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</si>
  <si>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</si>
  <si>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</si>
  <si>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</si>
  <si>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</si>
  <si>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</si>
  <si>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</si>
  <si>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</si>
  <si>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</si>
  <si>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</si>
  <si>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</si>
  <si>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</si>
  <si>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</si>
  <si>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</si>
  <si>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</si>
  <si>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</si>
  <si>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</si>
  <si>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</si>
  <si>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</si>
  <si>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</si>
  <si>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</si>
  <si>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</si>
  <si>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</si>
  <si>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</si>
  <si>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</si>
  <si>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</si>
  <si>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</si>
  <si>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</si>
  <si>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</si>
  <si>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</si>
  <si>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</si>
  <si>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</si>
  <si>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</si>
  <si>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</si>
  <si>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</si>
  <si>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</si>
  <si>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</si>
  <si>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</si>
  <si>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</si>
  <si>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</si>
  <si>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</si>
  <si>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</si>
  <si>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</si>
  <si>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</si>
  <si>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</si>
  <si>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</si>
  <si>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</si>
  <si>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</si>
  <si>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</si>
  <si>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</si>
  <si>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</si>
  <si>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</si>
  <si>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</si>
  <si>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</si>
  <si>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</si>
  <si>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</si>
  <si>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</si>
  <si>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</si>
  <si>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</si>
  <si>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</si>
  <si>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</si>
  <si>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</si>
  <si>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</si>
  <si>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</si>
  <si>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</si>
  <si>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</si>
  <si>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</si>
  <si>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</si>
  <si>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</si>
  <si>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</si>
  <si>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</si>
  <si>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</si>
  <si>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</si>
  <si>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</si>
  <si>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</si>
  <si>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</si>
  <si>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</si>
  <si>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</si>
  <si>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</si>
  <si>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</si>
  <si>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</si>
  <si>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</si>
  <si>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</si>
  <si>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</si>
  <si>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</si>
  <si>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</si>
  <si>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</si>
  <si>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</si>
  <si>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</si>
  <si>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</si>
  <si>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</si>
  <si>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</si>
  <si>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</si>
  <si>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</si>
  <si>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</si>
  <si>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</si>
  <si>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</si>
  <si>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</si>
  <si>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</si>
  <si>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</si>
  <si>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</si>
  <si>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</si>
  <si>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</si>
  <si>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</si>
  <si>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</si>
  <si>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</si>
  <si>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</si>
  <si>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</si>
  <si>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</si>
  <si>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</si>
  <si>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</si>
  <si>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</si>
  <si>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</si>
  <si>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</si>
  <si>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</si>
  <si>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</si>
  <si>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</si>
  <si>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</si>
  <si>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</si>
  <si>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</si>
  <si>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</si>
  <si>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</si>
  <si>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</si>
  <si>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</si>
  <si>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</si>
  <si>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</si>
  <si>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</si>
  <si>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</si>
  <si>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</si>
  <si>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</si>
  <si>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</si>
  <si>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</si>
  <si>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</si>
  <si>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</si>
  <si>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</si>
  <si>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</si>
  <si>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</si>
  <si>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</si>
  <si>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</si>
  <si>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</si>
  <si>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</si>
  <si>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</si>
  <si>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</si>
  <si>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</si>
  <si>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</si>
  <si>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</si>
  <si>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</si>
  <si>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</si>
  <si>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</si>
  <si>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</si>
  <si>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</si>
  <si>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</si>
  <si>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</si>
  <si>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</si>
  <si>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</si>
  <si>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</si>
  <si>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</si>
  <si>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</si>
  <si>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</si>
  <si>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</si>
  <si>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</si>
  <si>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</si>
  <si>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</si>
  <si>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</si>
  <si>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</si>
  <si>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</si>
  <si>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</si>
  <si>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</si>
  <si>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</si>
  <si>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</si>
  <si>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</si>
  <si>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</si>
  <si>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</si>
  <si>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</si>
  <si>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</si>
  <si>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</si>
  <si>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</si>
  <si>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</si>
  <si>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</si>
  <si>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</si>
  <si>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</si>
  <si>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</si>
  <si>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</si>
  <si>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</si>
  <si>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</si>
  <si>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</si>
  <si>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</si>
  <si>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</si>
  <si>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</si>
  <si>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</si>
  <si>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</si>
  <si>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</si>
  <si>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</si>
  <si>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</si>
  <si>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</si>
  <si>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</si>
  <si>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</si>
  <si>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</si>
  <si>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</si>
  <si>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</si>
  <si>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</si>
  <si>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</si>
  <si>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</si>
  <si>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</si>
  <si>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</si>
  <si>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</si>
  <si>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</si>
  <si>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</si>
  <si>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</si>
  <si>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</si>
  <si>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</si>
  <si>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</si>
  <si>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</si>
  <si>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</si>
  <si>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</si>
  <si>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</si>
  <si>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</si>
  <si>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</si>
  <si>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</si>
  <si>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</si>
  <si>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</si>
  <si>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</si>
  <si>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</si>
  <si>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</si>
  <si>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</si>
  <si>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</si>
  <si>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</si>
  <si>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</si>
  <si>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</si>
  <si>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</si>
  <si>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</si>
  <si>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</si>
  <si>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</si>
  <si>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</si>
  <si>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</si>
  <si>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</si>
  <si>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</si>
  <si>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</si>
  <si>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</si>
  <si>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</si>
  <si>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</si>
  <si>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</si>
  <si>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</si>
  <si>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</si>
  <si>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</si>
  <si>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</si>
  <si>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</si>
  <si>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</si>
  <si>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</si>
  <si>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</si>
  <si>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</si>
  <si>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</si>
  <si>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</si>
  <si>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</si>
  <si>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</si>
  <si>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</si>
  <si>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</si>
  <si>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</si>
  <si>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</si>
  <si>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</si>
  <si>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</si>
  <si>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</si>
  <si>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</si>
  <si>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</si>
  <si>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</si>
  <si>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</si>
  <si>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</si>
  <si>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</si>
  <si>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</si>
  <si>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</si>
  <si>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</si>
  <si>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</si>
  <si>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</si>
  <si>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</si>
  <si>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</si>
  <si>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</si>
  <si>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</si>
  <si>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</si>
  <si>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</si>
  <si>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</si>
  <si>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</si>
  <si>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</si>
  <si>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</si>
  <si>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</si>
  <si>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</si>
  <si>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</si>
  <si>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</si>
  <si>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</si>
  <si>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</si>
  <si>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</si>
  <si>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</si>
  <si>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</si>
  <si>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</si>
  <si>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</si>
  <si>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</si>
  <si>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</si>
  <si>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</si>
  <si>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</si>
  <si>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</si>
  <si>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</si>
  <si>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</si>
  <si>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</si>
  <si>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</si>
  <si>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</si>
  <si>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</si>
  <si>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</si>
  <si>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</si>
  <si>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</si>
  <si>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</si>
  <si>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</si>
  <si>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</si>
  <si>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</si>
  <si>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</si>
  <si>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</si>
  <si>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</si>
  <si>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</si>
  <si>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</si>
  <si>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</si>
  <si>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</si>
  <si>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</si>
  <si>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</si>
  <si>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</si>
  <si>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</si>
  <si>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</si>
  <si>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</si>
  <si>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</si>
  <si>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</si>
  <si>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</si>
  <si>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</si>
  <si>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</si>
  <si>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</si>
  <si>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</si>
  <si>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</si>
  <si>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</si>
  <si>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</si>
  <si>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</si>
  <si>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</si>
  <si>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</si>
  <si>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</si>
  <si>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</si>
  <si>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</si>
  <si>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</si>
  <si>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</si>
  <si>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</si>
  <si>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</si>
  <si>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</si>
  <si>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</si>
  <si>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</si>
  <si>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</si>
  <si>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</si>
  <si>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</si>
  <si>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</si>
  <si>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</si>
  <si>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</si>
  <si>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</si>
  <si>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</si>
  <si>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</si>
  <si>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</si>
  <si>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</si>
  <si>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</si>
  <si>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</si>
  <si>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</si>
  <si>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</si>
  <si>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</si>
  <si>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</si>
  <si>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</si>
  <si>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</si>
  <si>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</si>
  <si>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</si>
  <si>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</si>
  <si>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</si>
  <si>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</si>
  <si>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</si>
  <si>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</si>
  <si>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</si>
  <si>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</si>
  <si>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</si>
  <si>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</si>
  <si>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</si>
  <si>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</si>
  <si>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</si>
  <si>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</si>
  <si>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</si>
  <si>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</si>
  <si>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</si>
  <si>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</si>
  <si>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</si>
  <si>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</si>
  <si>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</si>
  <si>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</si>
  <si>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</si>
  <si>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</si>
  <si>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</si>
  <si>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</si>
  <si>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</si>
  <si>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</si>
  <si>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</si>
  <si>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</si>
  <si>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</si>
  <si>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</si>
  <si>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</si>
  <si>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</si>
  <si>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</si>
  <si>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</si>
  <si>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</si>
  <si>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</si>
  <si>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</si>
  <si>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</si>
  <si>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</si>
  <si>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</si>
  <si>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</si>
  <si>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</si>
  <si>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</si>
  <si>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</si>
  <si>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</si>
  <si>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</si>
  <si>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</si>
  <si>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</si>
  <si>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</si>
  <si>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</si>
  <si>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</si>
  <si>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</si>
  <si>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</si>
  <si>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</si>
  <si>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</si>
  <si>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</si>
  <si>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</si>
  <si>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</si>
  <si>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</si>
  <si>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</si>
  <si>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</si>
  <si>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</si>
  <si>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</si>
  <si>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</si>
  <si>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</si>
  <si>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</si>
  <si>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</si>
  <si>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</si>
  <si>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</si>
  <si>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</si>
  <si>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</si>
  <si>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</si>
  <si>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</si>
  <si>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</si>
  <si>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</si>
  <si>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</si>
  <si>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</si>
  <si>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</si>
  <si>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</si>
  <si>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</si>
  <si>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</si>
  <si>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</si>
  <si>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</si>
  <si>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</si>
  <si>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</si>
  <si>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</si>
  <si>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</si>
  <si>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</si>
  <si>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</si>
  <si>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</si>
  <si>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</si>
  <si>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</si>
  <si>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</si>
  <si>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</si>
  <si>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</si>
  <si>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</si>
  <si>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</si>
  <si>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</si>
  <si>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</si>
  <si>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</si>
  <si>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</si>
  <si>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</si>
  <si>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</si>
  <si>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</si>
  <si>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</si>
  <si>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</si>
  <si>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</si>
  <si>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</si>
  <si>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</si>
  <si>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</si>
  <si>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</si>
  <si>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</si>
  <si>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</si>
  <si>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</si>
  <si>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</si>
  <si>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</si>
  <si>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</si>
  <si>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</si>
  <si>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</si>
  <si>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</si>
  <si>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</si>
  <si>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</si>
  <si>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</si>
  <si>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</si>
  <si>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</si>
  <si>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</si>
  <si>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</si>
  <si>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</si>
  <si>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</si>
  <si>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</si>
  <si>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</si>
  <si>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</si>
  <si>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</si>
  <si>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</si>
  <si>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</si>
  <si>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</si>
  <si>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</si>
  <si>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</si>
  <si>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</si>
  <si>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</si>
  <si>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</si>
  <si>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</si>
  <si>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</si>
  <si>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</si>
  <si>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</si>
  <si>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</si>
  <si>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</si>
  <si>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</si>
  <si>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</si>
  <si>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</si>
  <si>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</si>
  <si>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</si>
  <si>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</si>
  <si>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</si>
  <si>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</si>
  <si>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</si>
  <si>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</si>
  <si>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</si>
  <si>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</si>
  <si>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</si>
  <si>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</si>
  <si>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</si>
  <si>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</si>
  <si>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</si>
  <si>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</si>
  <si>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</si>
  <si>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</si>
  <si>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</si>
  <si>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</si>
  <si>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</si>
  <si>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</si>
  <si>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</si>
  <si>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</si>
  <si>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</si>
  <si>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</si>
  <si>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</si>
  <si>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</si>
  <si>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</si>
  <si>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</si>
  <si>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</si>
  <si>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</si>
  <si>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</si>
  <si>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</si>
  <si>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</si>
  <si>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</si>
  <si>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</si>
  <si>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</si>
  <si>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</si>
  <si>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</si>
  <si>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</si>
  <si>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</si>
  <si>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</si>
  <si>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</si>
  <si>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</si>
  <si>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</si>
  <si>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</si>
  <si>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</si>
  <si>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</si>
  <si>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</si>
  <si>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</si>
  <si>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</si>
  <si>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</si>
  <si>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</si>
  <si>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</si>
  <si>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</si>
  <si>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</si>
  <si>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</si>
  <si>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</si>
  <si>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</si>
  <si>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</si>
  <si>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</si>
  <si>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</si>
  <si>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</si>
  <si>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</si>
  <si>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</si>
  <si>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</si>
  <si>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</si>
  <si>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</si>
  <si>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</si>
  <si>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</si>
  <si>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</si>
  <si>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</si>
  <si>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</si>
  <si>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</si>
  <si>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</si>
  <si>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</si>
  <si>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</si>
  <si>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</si>
  <si>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</si>
  <si>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</si>
  <si>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</si>
  <si>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</si>
  <si>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</si>
  <si>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</si>
  <si>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</si>
  <si>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</si>
  <si>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</si>
  <si>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</si>
  <si>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</si>
  <si>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</si>
  <si>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</si>
  <si>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</si>
  <si>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</si>
  <si>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</si>
  <si>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</si>
  <si>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</si>
  <si>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</si>
  <si>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</si>
  <si>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</si>
  <si>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</si>
  <si>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</si>
  <si>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</si>
  <si>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</si>
  <si>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</si>
  <si>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</si>
  <si>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</si>
  <si>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</si>
  <si>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</si>
  <si>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</si>
  <si>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</si>
  <si>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</si>
  <si>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</si>
  <si>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</si>
  <si>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</si>
  <si>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</si>
  <si>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</si>
  <si>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</si>
  <si>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</si>
  <si>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</si>
  <si>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</si>
  <si>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</si>
  <si>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</si>
  <si>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</si>
  <si>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</si>
  <si>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</si>
  <si>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</si>
  <si>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</si>
  <si>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</si>
  <si>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</si>
  <si>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</si>
  <si>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</si>
  <si>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</si>
  <si>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</si>
  <si>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</si>
  <si>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</si>
  <si>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</si>
  <si>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</si>
  <si>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</si>
  <si>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</si>
  <si>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</si>
  <si>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</si>
  <si>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</si>
  <si>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</si>
  <si>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</si>
  <si>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</si>
  <si>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</si>
  <si>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</si>
  <si>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</si>
  <si>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</si>
  <si>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</si>
  <si>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</si>
  <si>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</si>
  <si>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</si>
  <si>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</si>
  <si>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</si>
  <si>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</si>
  <si>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</si>
  <si>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</si>
  <si>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</si>
  <si>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</si>
  <si>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</si>
  <si>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</si>
  <si>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</si>
  <si>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</si>
  <si>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</si>
  <si>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</si>
  <si>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</si>
  <si>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</si>
  <si>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</si>
  <si>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</si>
  <si>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</si>
  <si>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</si>
  <si>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</si>
  <si>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</si>
  <si>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</si>
  <si>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</si>
  <si>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</si>
  <si>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</si>
  <si>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</si>
  <si>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</si>
  <si>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</si>
  <si>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</si>
  <si>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</si>
  <si>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</si>
  <si>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</si>
  <si>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</si>
  <si>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</si>
  <si>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</si>
  <si>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</si>
  <si>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</si>
  <si>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</si>
  <si>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</si>
  <si>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</si>
  <si>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</si>
  <si>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</si>
  <si>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</si>
  <si>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</si>
  <si>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</si>
  <si>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</si>
  <si>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</si>
  <si>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</si>
  <si>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</si>
  <si>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</si>
  <si>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</si>
  <si>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</si>
  <si>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</si>
  <si>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</si>
  <si>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</si>
  <si>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</si>
  <si>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</si>
  <si>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</si>
  <si>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</si>
  <si>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</si>
  <si>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</si>
  <si>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</si>
  <si>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</si>
  <si>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</si>
  <si>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</si>
  <si>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</si>
  <si>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</si>
  <si>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</si>
  <si>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</si>
  <si>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</si>
  <si>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</si>
  <si>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</si>
  <si>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</si>
  <si>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</si>
  <si>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</si>
  <si>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</si>
  <si>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</si>
  <si>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</si>
  <si>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</si>
  <si>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</si>
  <si>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</si>
  <si>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</si>
  <si>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</si>
  <si>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</si>
  <si>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</si>
  <si>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</si>
  <si>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</si>
  <si>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</si>
  <si>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</si>
  <si>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</si>
  <si>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</si>
  <si>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</si>
  <si>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</si>
  <si>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</si>
  <si>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</si>
  <si>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</si>
  <si>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</si>
  <si>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</si>
  <si>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</si>
  <si>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</si>
  <si>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</si>
  <si>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</si>
  <si>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</si>
  <si>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</si>
  <si>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</si>
  <si>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</si>
  <si>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</si>
  <si>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</si>
  <si>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</si>
  <si>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</si>
  <si>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</si>
  <si>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</si>
  <si>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</si>
  <si>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</si>
  <si>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</si>
  <si>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</si>
  <si>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</si>
  <si>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</si>
  <si>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</si>
  <si>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</si>
  <si>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</si>
  <si>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</si>
  <si>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</si>
  <si>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</si>
  <si>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</si>
  <si>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</si>
  <si>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</si>
  <si>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</si>
  <si>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</si>
  <si>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</si>
  <si>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</si>
  <si>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</si>
  <si>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</si>
  <si>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</si>
  <si>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</si>
  <si>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</si>
  <si>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</si>
  <si>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</si>
  <si>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</si>
  <si>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</si>
  <si>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</si>
  <si>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</si>
  <si>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</si>
  <si>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</si>
  <si>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</si>
  <si>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</si>
  <si>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</si>
  <si>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</si>
  <si>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</si>
  <si>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</si>
  <si>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</si>
  <si>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</si>
  <si>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</si>
  <si>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</si>
  <si>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</si>
  <si>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</si>
  <si>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</si>
  <si>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</si>
  <si>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</si>
  <si>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</si>
  <si>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</si>
  <si>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</si>
  <si>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</si>
  <si>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</si>
  <si>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</si>
  <si>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</si>
  <si>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</si>
  <si>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</si>
  <si>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</si>
  <si>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</si>
  <si>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</si>
  <si>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</si>
  <si>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</si>
  <si>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</si>
  <si>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</si>
  <si>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</si>
  <si>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</si>
  <si>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</si>
  <si>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</si>
  <si>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</si>
  <si>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</si>
  <si>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</si>
  <si>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</si>
  <si>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</si>
  <si>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</si>
  <si>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</si>
  <si>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</si>
  <si>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</si>
  <si>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</si>
  <si>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</si>
  <si>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</si>
  <si>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</si>
  <si>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</si>
  <si>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</si>
  <si>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</si>
  <si>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</si>
  <si>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</si>
  <si>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</si>
  <si>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</si>
  <si>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</si>
  <si>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</si>
  <si>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</si>
  <si>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</si>
  <si>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</si>
  <si>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</si>
  <si>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</si>
  <si>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</si>
  <si>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</si>
  <si>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</si>
  <si>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</si>
  <si>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</si>
  <si>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</si>
  <si>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</si>
  <si>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</si>
  <si>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</si>
  <si>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</si>
  <si>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</si>
  <si>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</si>
  <si>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</si>
  <si>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</si>
  <si>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</si>
  <si>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</si>
  <si>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</si>
  <si>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</si>
  <si>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</si>
  <si>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</si>
  <si>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</si>
  <si>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</si>
  <si>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</si>
  <si>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</si>
  <si>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</si>
  <si>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</si>
  <si>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</si>
  <si>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</si>
  <si>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</si>
  <si>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</si>
  <si>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</si>
  <si>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</si>
  <si>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</si>
  <si>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</si>
  <si>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</si>
  <si>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</si>
  <si>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</si>
  <si>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</si>
  <si>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</si>
  <si>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</si>
  <si>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</si>
  <si>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</si>
  <si>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</si>
  <si>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</si>
  <si>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</si>
  <si>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</si>
  <si>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</si>
  <si>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</si>
  <si>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</si>
  <si>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</si>
  <si>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</si>
  <si>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</si>
  <si>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</si>
  <si>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</si>
  <si>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</si>
  <si>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</si>
  <si>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</si>
  <si>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</si>
  <si>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</si>
  <si>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</si>
  <si>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</si>
  <si>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</si>
  <si>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</si>
  <si>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</si>
  <si>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</si>
  <si>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</si>
  <si>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</si>
  <si>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</si>
  <si>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</si>
  <si>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</si>
  <si>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</si>
  <si>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</si>
  <si>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</si>
  <si>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</si>
  <si>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</si>
  <si>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</si>
  <si>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</si>
  <si>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</si>
  <si>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</si>
  <si>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</si>
  <si>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</si>
  <si>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</si>
  <si>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</si>
  <si>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</si>
  <si>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</si>
  <si>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</si>
  <si>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</si>
  <si>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</si>
  <si>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</si>
  <si>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</si>
  <si>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</si>
  <si>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</si>
  <si>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</si>
  <si>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</si>
  <si>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</si>
  <si>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</si>
  <si>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</si>
  <si>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</si>
  <si>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</si>
  <si>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</si>
  <si>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</si>
  <si>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</si>
  <si>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</si>
  <si>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</si>
  <si>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</si>
  <si>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</si>
  <si>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</si>
  <si>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</si>
  <si>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</si>
  <si>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</si>
  <si>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</si>
  <si>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</si>
  <si>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</si>
  <si>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</si>
  <si>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</si>
  <si>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</si>
  <si>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</si>
  <si>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</si>
  <si>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</si>
  <si>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</si>
  <si>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</si>
  <si>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</si>
  <si>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</si>
  <si>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</si>
  <si>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</si>
  <si>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</si>
  <si>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</si>
  <si>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</si>
  <si>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</si>
  <si>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</si>
  <si>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</si>
  <si>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</si>
  <si>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</si>
  <si>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</si>
  <si>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</si>
  <si>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</si>
  <si>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</si>
  <si>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</si>
  <si>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</si>
  <si>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</si>
  <si>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</si>
  <si>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</si>
  <si>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</si>
  <si>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</si>
  <si>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</si>
  <si>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</si>
  <si>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</si>
  <si>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</si>
  <si>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</si>
  <si>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</si>
  <si>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</si>
  <si>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</si>
  <si>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</si>
  <si>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</si>
  <si>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</si>
  <si>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</si>
  <si>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</si>
  <si>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</si>
  <si>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</si>
  <si>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</si>
  <si>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</si>
  <si>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</si>
  <si>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</si>
  <si>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</si>
  <si>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</si>
  <si>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</si>
  <si>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</si>
  <si>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</si>
  <si>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</si>
  <si>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</si>
  <si>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</si>
  <si>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</si>
  <si>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</si>
  <si>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</si>
  <si>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</si>
  <si>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</si>
  <si>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</si>
  <si>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</si>
  <si>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</si>
  <si>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</si>
  <si>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</si>
  <si>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</si>
  <si>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</si>
  <si>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</si>
  <si>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</si>
  <si>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</si>
  <si>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</si>
  <si>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</si>
  <si>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</si>
  <si>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</si>
  <si>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</si>
  <si>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</si>
  <si>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</si>
  <si>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</si>
  <si>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</si>
  <si>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</si>
  <si>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</si>
  <si>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</si>
  <si>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</si>
  <si>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</si>
  <si>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</si>
  <si>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</si>
  <si>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</si>
  <si>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</si>
  <si>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</si>
  <si>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</si>
  <si>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</si>
  <si>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</si>
  <si>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</si>
  <si>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</si>
  <si>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</si>
  <si>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</si>
  <si>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</si>
  <si>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</si>
  <si>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</si>
  <si>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</si>
  <si>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</si>
  <si>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</si>
  <si>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</si>
  <si>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</si>
  <si>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</si>
  <si>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</si>
  <si>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</si>
  <si>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</si>
  <si>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</si>
  <si>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</si>
  <si>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</si>
  <si>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</si>
  <si>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</si>
  <si>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</si>
  <si>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</si>
  <si>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</si>
  <si>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</si>
  <si>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</si>
  <si>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</si>
  <si>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</si>
  <si>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</si>
  <si>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</si>
  <si>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</si>
  <si>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</si>
  <si>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</si>
  <si>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</si>
  <si>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</si>
  <si>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</si>
  <si>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</si>
  <si>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</si>
  <si>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</si>
  <si>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</si>
  <si>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</si>
  <si>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</si>
  <si>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</si>
  <si>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</si>
  <si>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</si>
  <si>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</si>
  <si>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</si>
  <si>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</si>
  <si>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</si>
  <si>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</si>
  <si>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</si>
  <si>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</si>
  <si>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</si>
  <si>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</si>
  <si>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</si>
  <si>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</si>
  <si>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</si>
  <si>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</si>
  <si>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</si>
  <si>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</si>
  <si>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</si>
  <si>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</si>
  <si>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</si>
  <si>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</si>
  <si>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</si>
  <si>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</si>
  <si>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</si>
  <si>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</si>
  <si>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</si>
  <si>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</si>
  <si>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</si>
  <si>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</si>
  <si>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</si>
  <si>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</si>
  <si>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</si>
  <si>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</si>
  <si>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</si>
  <si>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</si>
  <si>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</si>
  <si>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</si>
  <si>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</si>
  <si>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</si>
  <si>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</si>
  <si>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</si>
  <si>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</si>
  <si>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</si>
  <si>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</si>
  <si>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</si>
  <si>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</si>
  <si>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</si>
  <si>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</si>
  <si>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</si>
  <si>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</si>
  <si>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</si>
  <si>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</si>
  <si>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</si>
  <si>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</si>
  <si>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</si>
  <si>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</si>
  <si>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</si>
  <si>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</si>
  <si>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</si>
  <si>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</si>
  <si>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</si>
  <si>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</si>
  <si>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</si>
  <si>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</si>
  <si>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</si>
  <si>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</si>
  <si>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</si>
  <si>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</si>
  <si>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</si>
  <si>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</si>
  <si>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</si>
  <si>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</si>
  <si>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</si>
  <si>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</si>
  <si>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</si>
  <si>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</si>
  <si>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</si>
  <si>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</si>
  <si>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</si>
  <si>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</si>
  <si>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</si>
  <si>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</si>
  <si>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</si>
  <si>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</si>
  <si>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</si>
  <si>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</si>
  <si>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</si>
  <si>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</si>
  <si>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</si>
  <si>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</si>
  <si>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</si>
  <si>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</si>
  <si>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</si>
  <si>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</si>
  <si>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</si>
  <si>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</si>
  <si>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</si>
  <si>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</si>
  <si>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</si>
  <si>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</si>
  <si>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</si>
  <si>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</si>
  <si>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</si>
  <si>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</si>
  <si>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</si>
  <si>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</si>
  <si>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</si>
  <si>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</si>
  <si>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</si>
  <si>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</si>
  <si>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</si>
  <si>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</si>
  <si>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</si>
  <si>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</si>
  <si>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</si>
  <si>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</si>
  <si>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</si>
  <si>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</si>
  <si>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</si>
  <si>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</si>
  <si>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</si>
  <si>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</si>
  <si>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</si>
  <si>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</si>
  <si>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</si>
  <si>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</si>
  <si>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</si>
  <si>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</si>
  <si>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</si>
  <si>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</si>
  <si>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</si>
  <si>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</si>
  <si>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</si>
  <si>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</si>
  <si>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</si>
  <si>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</si>
  <si>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</si>
  <si>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</si>
  <si>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</si>
  <si>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</si>
  <si>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</si>
  <si>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</si>
  <si>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</si>
  <si>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</si>
  <si>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</si>
  <si>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</si>
  <si>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</si>
  <si>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</si>
  <si>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</si>
  <si>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</si>
  <si>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</si>
  <si>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</si>
  <si>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</si>
  <si>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</si>
  <si>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</si>
  <si>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</si>
  <si>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</si>
  <si>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</si>
  <si>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</si>
  <si>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</si>
  <si>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</si>
  <si>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</si>
  <si>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</si>
  <si>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</si>
  <si>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</si>
  <si>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</si>
  <si>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</si>
  <si>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</si>
  <si>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</si>
  <si>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</si>
  <si>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</si>
  <si>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</si>
  <si>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</si>
  <si>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</si>
  <si>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</si>
  <si>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</si>
  <si>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</si>
  <si>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</si>
  <si>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</si>
  <si>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</si>
  <si>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</si>
  <si>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</si>
  <si>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</si>
  <si>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</si>
  <si>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</si>
  <si>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</si>
  <si>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</si>
  <si>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</si>
  <si>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</si>
  <si>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</si>
  <si>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</si>
  <si>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</si>
  <si>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</si>
  <si>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</si>
  <si>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</si>
  <si>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</si>
  <si>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</si>
  <si>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</si>
  <si>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</si>
  <si>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</si>
  <si>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</si>
  <si>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</si>
  <si>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</si>
  <si>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</si>
  <si>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</si>
  <si>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</si>
  <si>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</si>
  <si>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</si>
  <si>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</si>
  <si>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</si>
  <si>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</si>
  <si>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</si>
  <si>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</si>
  <si>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</si>
  <si>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</si>
  <si>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</si>
  <si>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</si>
  <si>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</si>
  <si>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</si>
  <si>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</si>
  <si>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</si>
  <si>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</si>
  <si>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</si>
  <si>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</si>
  <si>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</si>
  <si>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</si>
  <si>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</si>
  <si>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</si>
  <si>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</si>
  <si>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</si>
  <si>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</si>
  <si>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</si>
  <si>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</si>
  <si>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</si>
  <si>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</si>
  <si>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</si>
  <si>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</si>
  <si>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</si>
  <si>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</si>
  <si>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</si>
  <si>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</si>
  <si>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</si>
  <si>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</si>
  <si>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</si>
  <si>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</si>
  <si>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</si>
  <si>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</si>
  <si>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</si>
  <si>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</si>
  <si>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</si>
  <si>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</si>
  <si>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</si>
  <si>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</si>
  <si>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</si>
  <si>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</si>
  <si>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</si>
  <si>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</si>
  <si>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</si>
  <si>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</si>
  <si>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</si>
  <si>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</si>
  <si>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</si>
  <si>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</si>
  <si>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</si>
  <si>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</si>
  <si>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</si>
  <si>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</si>
  <si>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</si>
  <si>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</si>
  <si>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</si>
  <si>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</si>
  <si>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</si>
  <si>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</si>
  <si>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</si>
  <si>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</si>
  <si>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</si>
  <si>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</si>
  <si>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</si>
  <si>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</si>
  <si>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</si>
  <si>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</si>
  <si>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</si>
  <si>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</si>
  <si>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</si>
  <si>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</si>
  <si>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</si>
  <si>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</si>
  <si>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</si>
  <si>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</si>
  <si>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</si>
  <si>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</si>
  <si>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</si>
  <si>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</si>
  <si>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</si>
  <si>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</si>
  <si>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</si>
  <si>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</si>
  <si>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</si>
  <si>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</si>
  <si>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</si>
  <si>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</si>
  <si>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</si>
  <si>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</si>
  <si>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</si>
  <si>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</si>
  <si>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</si>
  <si>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</si>
  <si>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</si>
  <si>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</si>
  <si>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</si>
  <si>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</si>
  <si>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</si>
  <si>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</si>
  <si>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</si>
  <si>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</si>
  <si>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</si>
  <si>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</si>
  <si>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</si>
  <si>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</si>
  <si>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</si>
  <si>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</si>
  <si>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</si>
  <si>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</si>
  <si>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</si>
  <si>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</si>
  <si>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</si>
  <si>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</si>
  <si>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</si>
  <si>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</si>
  <si>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</si>
  <si>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</si>
  <si>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</si>
  <si>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</si>
  <si>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</si>
  <si>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</si>
  <si>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</si>
  <si>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</si>
  <si>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</si>
  <si>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</si>
  <si>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</si>
  <si>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</si>
  <si>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</si>
  <si>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</si>
  <si>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</si>
  <si>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</si>
  <si>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</si>
  <si>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</si>
  <si>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</si>
  <si>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</si>
  <si>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</si>
  <si>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</si>
  <si>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</si>
  <si>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</si>
  <si>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</si>
  <si>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</si>
  <si>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</si>
  <si>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</si>
  <si>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</si>
  <si>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</si>
  <si>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</si>
  <si>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</si>
  <si>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</si>
  <si>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</si>
  <si>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</si>
  <si>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</si>
  <si>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</si>
  <si>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</si>
  <si>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</si>
  <si>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</si>
  <si>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</si>
  <si>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</si>
  <si>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</si>
  <si>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</si>
  <si>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</si>
  <si>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</si>
  <si>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</si>
  <si>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</si>
  <si>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</si>
  <si>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</si>
  <si>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</si>
  <si>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</si>
  <si>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</si>
  <si>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</si>
  <si>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</si>
  <si>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</si>
  <si>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</si>
  <si>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</si>
  <si>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</si>
  <si>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</si>
  <si>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</si>
  <si>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</si>
  <si>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</si>
  <si>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</si>
  <si>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</si>
  <si>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</si>
  <si>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</si>
  <si>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</si>
  <si>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</si>
  <si>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</si>
  <si>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</si>
  <si>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</si>
  <si>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</si>
  <si>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</si>
  <si>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</si>
  <si>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</si>
  <si>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</si>
  <si>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</si>
  <si>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</si>
  <si>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</si>
  <si>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</si>
  <si>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</si>
  <si>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</si>
  <si>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</si>
  <si>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</si>
  <si>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</si>
  <si>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</si>
  <si>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</si>
  <si>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</si>
  <si>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</si>
  <si>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</si>
  <si>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</si>
  <si>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</si>
  <si>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</si>
  <si>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</si>
  <si>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</si>
  <si>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</si>
  <si>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</si>
  <si>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</si>
  <si>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</si>
  <si>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</si>
  <si>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</si>
  <si>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</si>
  <si>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</si>
  <si>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</si>
  <si>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</si>
  <si>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</si>
  <si>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</si>
  <si>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</si>
  <si>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</si>
  <si>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</si>
  <si>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</si>
  <si>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</si>
  <si>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</si>
  <si>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</si>
  <si>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</si>
  <si>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</si>
  <si>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</si>
  <si>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</si>
  <si>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</si>
  <si>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</si>
  <si>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</si>
  <si>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</si>
  <si>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</si>
  <si>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</si>
  <si>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</si>
  <si>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</si>
  <si>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</si>
  <si>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</si>
  <si>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</si>
  <si>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</si>
  <si>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</si>
  <si>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</si>
  <si>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</si>
  <si>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</si>
  <si>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</si>
  <si>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</si>
  <si>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</si>
  <si>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</si>
  <si>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</si>
  <si>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</si>
  <si>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</si>
  <si>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</si>
  <si>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</si>
  <si>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</si>
  <si>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</si>
  <si>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</si>
  <si>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</si>
  <si>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</si>
  <si>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</si>
  <si>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</si>
  <si>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</si>
  <si>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</si>
  <si>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</si>
  <si>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</si>
  <si>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</si>
  <si>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</si>
  <si>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</si>
  <si>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</si>
  <si>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</si>
  <si>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</si>
  <si>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</si>
  <si>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</si>
  <si>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</si>
  <si>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</si>
  <si>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</si>
  <si>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</si>
  <si>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</si>
  <si>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</si>
  <si>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</si>
  <si>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</si>
  <si>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</si>
  <si>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</si>
  <si>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</si>
  <si>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</si>
  <si>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</si>
  <si>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</si>
  <si>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</si>
  <si>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</si>
  <si>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</si>
  <si>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</si>
  <si>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</si>
  <si>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</si>
  <si>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</si>
  <si>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</si>
  <si>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</si>
  <si>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</si>
  <si>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</si>
  <si>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</si>
  <si>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</si>
  <si>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</si>
  <si>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</si>
  <si>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</si>
  <si>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</si>
  <si>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</si>
  <si>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</si>
  <si>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</si>
  <si>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</si>
  <si>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</si>
  <si>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</si>
  <si>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</si>
  <si>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</si>
  <si>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</si>
  <si>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</si>
  <si>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</si>
  <si>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</si>
  <si>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</si>
  <si>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</si>
  <si>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</si>
  <si>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</si>
  <si>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</si>
  <si>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</si>
  <si>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</si>
  <si>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</si>
  <si>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</si>
  <si>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</si>
  <si>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</si>
  <si>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</si>
  <si>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</si>
  <si>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</si>
  <si>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</si>
  <si>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</si>
  <si>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</si>
  <si>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</si>
  <si>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</si>
  <si>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</si>
  <si>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</si>
  <si>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</si>
  <si>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</si>
  <si>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</si>
  <si>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</si>
  <si>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</si>
  <si>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</si>
  <si>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</si>
  <si>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</si>
  <si>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</si>
  <si>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</si>
  <si>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</si>
  <si>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</si>
  <si>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</si>
  <si>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</si>
  <si>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</si>
  <si>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</si>
  <si>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</si>
  <si>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</si>
  <si>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</si>
  <si>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</si>
  <si>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</si>
  <si>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</si>
  <si>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</si>
  <si>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</si>
  <si>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</si>
  <si>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</si>
  <si>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</si>
  <si>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</si>
  <si>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</si>
  <si>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</si>
  <si>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</si>
  <si>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</si>
  <si>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</si>
  <si>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</si>
  <si>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</si>
  <si>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</si>
  <si>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</si>
  <si>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</si>
  <si>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</si>
  <si>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</si>
  <si>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</si>
  <si>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</si>
  <si>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</si>
  <si>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</si>
  <si>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</si>
  <si>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</si>
  <si>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</si>
  <si>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</si>
  <si>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</si>
  <si>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</si>
  <si>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</si>
  <si>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</si>
  <si>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</si>
  <si>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</si>
  <si>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</si>
  <si>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</si>
  <si>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</si>
  <si>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</si>
  <si>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</si>
  <si>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</si>
  <si>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</si>
  <si>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</si>
  <si>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</si>
  <si>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</si>
  <si>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</si>
  <si>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</si>
  <si>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</si>
  <si>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</si>
  <si>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</si>
  <si>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</si>
  <si>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</si>
  <si>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</si>
  <si>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</si>
  <si>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</si>
  <si>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</si>
  <si>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</si>
  <si>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</si>
  <si>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</si>
  <si>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</si>
  <si>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</si>
  <si>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</si>
  <si>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</si>
  <si>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</si>
  <si>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</si>
  <si>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</si>
  <si>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</si>
  <si>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</si>
  <si>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</si>
  <si>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</si>
  <si>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</si>
  <si>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</si>
  <si>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</si>
  <si>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</si>
  <si>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</si>
  <si>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</si>
  <si>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</si>
  <si>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</si>
  <si>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</si>
  <si>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</si>
  <si>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</si>
  <si>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</si>
  <si>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</si>
  <si>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</si>
  <si>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</si>
  <si>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</si>
  <si>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</si>
  <si>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</si>
  <si>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</si>
  <si>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</si>
  <si>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</si>
  <si>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</si>
  <si>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</si>
  <si>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</si>
  <si>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</si>
  <si>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</si>
  <si>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</si>
  <si>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</si>
  <si>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</si>
  <si>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</si>
  <si>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</si>
  <si>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</si>
  <si>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</si>
  <si>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</si>
  <si>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</si>
  <si>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</si>
  <si>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</si>
  <si>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</si>
  <si>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</si>
  <si>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</si>
  <si>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</si>
  <si>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</si>
  <si>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</si>
  <si>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</si>
  <si>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</si>
  <si>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</si>
  <si>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</si>
  <si>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</si>
  <si>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</si>
  <si>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</si>
  <si>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</si>
  <si>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</si>
  <si>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</si>
  <si>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</si>
  <si>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</si>
  <si>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</si>
  <si>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</si>
  <si>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</si>
  <si>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</si>
  <si>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</si>
  <si>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</si>
  <si>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</si>
  <si>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</si>
  <si>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</si>
  <si>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</si>
  <si>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</si>
  <si>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</si>
  <si>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</si>
  <si>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</si>
  <si>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</si>
  <si>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</si>
  <si>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</si>
  <si>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</si>
  <si>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</si>
  <si>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</si>
  <si>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</si>
  <si>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</si>
  <si>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</si>
  <si>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</si>
  <si>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</si>
  <si>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</si>
  <si>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</si>
  <si>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</si>
  <si>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</si>
  <si>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</si>
  <si>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</si>
  <si>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</si>
  <si>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</si>
  <si>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</si>
  <si>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</si>
  <si>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</si>
  <si>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</si>
  <si>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</si>
  <si>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</si>
  <si>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</si>
  <si>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</si>
  <si>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</si>
  <si>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</si>
  <si>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</si>
  <si>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</si>
  <si>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</si>
  <si>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</si>
  <si>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</si>
  <si>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</si>
  <si>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</si>
  <si>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</si>
  <si>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</si>
  <si>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</si>
  <si>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</si>
  <si>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</si>
  <si>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</si>
  <si>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</si>
  <si>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</si>
  <si>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</si>
  <si>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</si>
  <si>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</si>
  <si>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</si>
  <si>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</si>
  <si>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</si>
  <si>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</si>
  <si>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</si>
  <si>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</si>
  <si>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</si>
  <si>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</si>
  <si>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</si>
  <si>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</si>
  <si>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</si>
  <si>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</si>
  <si>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</si>
  <si>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</si>
  <si>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</si>
  <si>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</si>
  <si>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</si>
  <si>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</si>
  <si>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</si>
  <si>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</si>
  <si>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</si>
  <si>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</si>
  <si>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</si>
  <si>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</si>
  <si>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</si>
  <si>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</si>
  <si>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</si>
  <si>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</si>
  <si>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</si>
  <si>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</si>
  <si>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</si>
  <si>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</si>
  <si>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</si>
  <si>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</si>
  <si>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</si>
  <si>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</si>
  <si>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</si>
  <si>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</si>
  <si>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</si>
  <si>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</si>
  <si>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</si>
  <si>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</si>
  <si>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</si>
  <si>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</si>
  <si>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</si>
  <si>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</si>
  <si>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</si>
  <si>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</si>
  <si>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</si>
  <si>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</si>
  <si>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</si>
  <si>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</si>
  <si>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</si>
  <si>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</si>
  <si>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</si>
  <si>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</si>
  <si>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</si>
  <si>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</si>
  <si>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</si>
  <si>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</si>
  <si>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</si>
  <si>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</si>
  <si>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</si>
  <si>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</si>
  <si>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</si>
  <si>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</si>
  <si>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</si>
  <si>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</si>
  <si>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</si>
  <si>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</si>
  <si>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</si>
  <si>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</si>
  <si>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</si>
  <si>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</si>
  <si>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</si>
  <si>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</si>
  <si>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</si>
  <si>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</si>
  <si>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</si>
  <si>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</si>
  <si>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</si>
  <si>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</si>
  <si>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</si>
  <si>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</si>
  <si>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</si>
  <si>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</si>
  <si>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</si>
  <si>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</si>
  <si>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</si>
  <si>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</si>
  <si>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</si>
  <si>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</si>
  <si>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</si>
  <si>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</si>
  <si>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</si>
  <si>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</si>
  <si>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</si>
  <si>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</si>
  <si>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</si>
  <si>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</si>
  <si>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</si>
  <si>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</si>
  <si>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</si>
  <si>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</si>
  <si>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</si>
  <si>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</si>
  <si>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</si>
  <si>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</si>
  <si>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</si>
  <si>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</si>
  <si>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</si>
  <si>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</si>
  <si>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</si>
  <si>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</si>
  <si>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</si>
  <si>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</si>
  <si>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</si>
  <si>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</si>
  <si>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</si>
  <si>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</si>
  <si>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</si>
  <si>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</si>
  <si>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</si>
  <si>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</si>
  <si>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</si>
  <si>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</si>
  <si>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</si>
  <si>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</si>
  <si>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</si>
  <si>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</si>
  <si>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</si>
  <si>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</si>
  <si>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</si>
  <si>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</si>
  <si>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</si>
  <si>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</si>
  <si>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</si>
  <si>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</si>
  <si>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</si>
  <si>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</si>
  <si>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</si>
  <si>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</si>
  <si>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</si>
  <si>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</si>
  <si>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</si>
  <si>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</si>
  <si>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</si>
  <si>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</si>
  <si>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</si>
  <si>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</si>
  <si>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</si>
  <si>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</si>
  <si>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</si>
  <si>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</si>
  <si>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</si>
  <si>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</si>
  <si>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</si>
  <si>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</si>
  <si>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</si>
  <si>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</si>
  <si>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</si>
  <si>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</si>
  <si>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</si>
  <si>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</si>
  <si>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</si>
  <si>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</si>
  <si>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</si>
  <si>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</si>
  <si>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</si>
  <si>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</si>
  <si>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</si>
  <si>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</si>
  <si>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</si>
  <si>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</si>
  <si>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</si>
  <si>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</si>
  <si>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</si>
  <si>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</si>
  <si>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</si>
  <si>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</si>
  <si>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</si>
  <si>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</si>
  <si>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</si>
  <si>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</si>
  <si>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</si>
  <si>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</si>
  <si>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</si>
  <si>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</si>
  <si>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</si>
  <si>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</si>
  <si>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</si>
  <si>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</si>
  <si>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</si>
  <si>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</si>
  <si>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</si>
  <si>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</si>
  <si>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</si>
  <si>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</si>
  <si>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</si>
  <si>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</si>
  <si>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</si>
  <si>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</si>
  <si>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</si>
  <si>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</si>
  <si>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</si>
  <si>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</si>
  <si>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</si>
  <si>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</si>
  <si>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</si>
  <si>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</si>
  <si>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</si>
  <si>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</si>
  <si>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</si>
  <si>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</si>
  <si>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</si>
  <si>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</si>
  <si>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</si>
  <si>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</si>
  <si>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</si>
  <si>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</si>
  <si>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</si>
  <si>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</si>
  <si>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</si>
  <si>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</si>
  <si>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</si>
  <si>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</si>
  <si>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</si>
  <si>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</si>
  <si>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</si>
  <si>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</si>
  <si>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</si>
  <si>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</si>
  <si>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</si>
  <si>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</si>
  <si>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</si>
  <si>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</si>
  <si>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</si>
  <si>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</si>
  <si>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</si>
  <si>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</si>
  <si>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</si>
  <si>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</si>
  <si>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</si>
  <si>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</si>
  <si>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</si>
  <si>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</si>
  <si>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</si>
  <si>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</si>
  <si>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</si>
  <si>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</si>
  <si>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</si>
  <si>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</si>
  <si>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</si>
  <si>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</si>
  <si>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</si>
  <si>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</si>
  <si>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</si>
  <si>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</si>
  <si>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</si>
  <si>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</si>
  <si>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</si>
  <si>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</si>
  <si>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</si>
  <si>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</si>
  <si>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</si>
  <si>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</si>
  <si>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</si>
  <si>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</si>
  <si>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</si>
  <si>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</si>
  <si>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</si>
  <si>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</si>
  <si>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</si>
  <si>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</si>
  <si>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</si>
  <si>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</si>
  <si>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</si>
  <si>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</si>
  <si>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</si>
  <si>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</si>
  <si>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</si>
  <si>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</si>
  <si>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</si>
  <si>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</si>
  <si>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</si>
  <si>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</si>
  <si>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</si>
  <si>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</si>
  <si>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</si>
  <si>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</si>
  <si>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</si>
  <si>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</si>
  <si>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</si>
  <si>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</si>
  <si>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</si>
  <si>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</si>
  <si>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</si>
  <si>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</si>
  <si>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</si>
  <si>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</si>
  <si>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</si>
  <si>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</si>
  <si>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</si>
  <si>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</si>
  <si>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</si>
  <si>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</si>
  <si>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</si>
  <si>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</si>
  <si>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</si>
  <si>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</si>
  <si>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</si>
  <si>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</si>
  <si>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</si>
  <si>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</si>
  <si>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</si>
  <si>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</si>
  <si>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</si>
  <si>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</si>
  <si>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</si>
  <si>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</si>
  <si>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</si>
  <si>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</si>
  <si>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</si>
  <si>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</si>
  <si>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</si>
  <si>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</si>
  <si>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</si>
  <si>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</si>
  <si>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</si>
  <si>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</si>
  <si>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</si>
  <si>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</si>
  <si>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</si>
  <si>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</si>
  <si>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</si>
  <si>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</si>
  <si>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</si>
  <si>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</si>
  <si>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</si>
  <si>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</si>
  <si>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</si>
  <si>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</si>
  <si>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</si>
  <si>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</si>
  <si>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</si>
  <si>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</si>
  <si>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</si>
  <si>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</si>
  <si>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</si>
  <si>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</si>
  <si>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</si>
  <si>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</si>
  <si>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</si>
  <si>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</si>
  <si>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</si>
  <si>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</si>
  <si>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</si>
  <si>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</si>
  <si>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</si>
  <si>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</si>
  <si>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</si>
  <si>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</si>
  <si>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</si>
  <si>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</si>
  <si>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</si>
  <si>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</si>
  <si>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</si>
  <si>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</si>
  <si>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</si>
  <si>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</si>
  <si>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</si>
  <si>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</si>
  <si>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</si>
  <si>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</si>
  <si>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</si>
  <si>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</si>
  <si>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</si>
  <si>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</si>
  <si>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</si>
  <si>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</si>
  <si>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</si>
  <si>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</si>
  <si>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</si>
  <si>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</si>
  <si>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</si>
  <si>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</si>
  <si>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</si>
  <si>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</si>
  <si>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</si>
  <si>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</si>
  <si>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</si>
  <si>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</si>
  <si>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</si>
  <si>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</si>
  <si>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</si>
  <si>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</si>
  <si>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</si>
  <si>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</si>
  <si>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</si>
  <si>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</si>
  <si>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</si>
  <si>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</si>
  <si>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</si>
  <si>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</si>
  <si>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</si>
  <si>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</si>
  <si>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</si>
  <si>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</si>
  <si>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</si>
  <si>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</si>
  <si>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</si>
  <si>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</si>
  <si>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</si>
  <si>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</si>
  <si>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</si>
  <si>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</si>
  <si>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</si>
  <si>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</si>
  <si>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</si>
  <si>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</si>
  <si>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</si>
  <si>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</si>
  <si>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</si>
  <si>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</si>
  <si>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</si>
  <si>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</si>
  <si>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</si>
  <si>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</si>
  <si>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</si>
  <si>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</si>
  <si>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</si>
  <si>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</si>
  <si>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</si>
  <si>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</si>
  <si>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</si>
  <si>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</si>
  <si>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</si>
  <si>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</si>
  <si>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</si>
  <si>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</si>
  <si>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</si>
  <si>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</si>
  <si>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</si>
  <si>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</si>
  <si>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</si>
  <si>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</si>
  <si>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</si>
  <si>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</si>
  <si>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</si>
  <si>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</si>
  <si>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</si>
  <si>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</si>
  <si>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</si>
  <si>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</si>
  <si>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</si>
  <si>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</si>
  <si>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</si>
  <si>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</si>
  <si>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</si>
  <si>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</si>
  <si>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</si>
  <si>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</si>
  <si>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</si>
  <si>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</si>
  <si>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</si>
  <si>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</si>
  <si>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</si>
  <si>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</si>
  <si>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</si>
  <si>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</si>
  <si>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</si>
  <si>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</si>
  <si>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</si>
  <si>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</si>
  <si>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</si>
  <si>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</si>
  <si>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</si>
  <si>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</si>
  <si>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</si>
  <si>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</si>
  <si>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</si>
  <si>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</si>
  <si>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</si>
  <si>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</si>
  <si>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</si>
  <si>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</si>
  <si>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</si>
  <si>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</si>
  <si>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</si>
  <si>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</si>
  <si>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</si>
  <si>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</si>
  <si>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</si>
  <si>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</si>
  <si>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</si>
  <si>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</si>
  <si>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</si>
  <si>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</si>
  <si>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</si>
  <si>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</si>
  <si>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</si>
  <si>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</si>
  <si>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</si>
  <si>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</si>
  <si>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</si>
  <si>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</si>
  <si>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</si>
  <si>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</si>
  <si>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</si>
  <si>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</si>
  <si>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</si>
  <si>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</si>
  <si>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</si>
  <si>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</si>
  <si>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</si>
  <si>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</si>
  <si>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</si>
  <si>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</si>
  <si>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</si>
  <si>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</si>
  <si>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</si>
  <si>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</si>
  <si>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</si>
  <si>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</si>
  <si>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</si>
  <si>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</si>
  <si>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</si>
  <si>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</si>
  <si>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</si>
  <si>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</si>
  <si>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</si>
  <si>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</si>
  <si>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</si>
  <si>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</si>
  <si>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</si>
  <si>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</si>
  <si>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</si>
  <si>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</si>
  <si>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</si>
  <si>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</si>
  <si>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</si>
  <si>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</si>
  <si>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</si>
  <si>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</si>
  <si>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</si>
  <si>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</si>
  <si>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</si>
  <si>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</si>
  <si>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</si>
  <si>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</si>
  <si>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</si>
  <si>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</si>
  <si>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</si>
  <si>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</si>
  <si>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</si>
  <si>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</si>
  <si>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</si>
  <si>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</si>
  <si>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</si>
  <si>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</si>
  <si>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</si>
  <si>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</si>
  <si>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</si>
  <si>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</si>
  <si>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</si>
  <si>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</si>
  <si>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</si>
  <si>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</si>
  <si>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</si>
  <si>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</si>
  <si>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</si>
  <si>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</si>
  <si>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</si>
  <si>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</si>
  <si>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</si>
  <si>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</si>
  <si>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</si>
  <si>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</si>
  <si>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</si>
  <si>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</si>
  <si>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</si>
  <si>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</si>
  <si>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</si>
  <si>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</si>
  <si>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</si>
  <si>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</si>
  <si>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</si>
  <si>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</si>
  <si>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</si>
  <si>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</si>
  <si>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</si>
  <si>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</si>
  <si>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</si>
  <si>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</si>
  <si>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</si>
  <si>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</si>
  <si>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</si>
  <si>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</si>
  <si>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</si>
  <si>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</si>
  <si>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</si>
  <si>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</si>
  <si>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</si>
  <si>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</si>
  <si>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</si>
  <si>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</si>
  <si>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</si>
  <si>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</si>
  <si>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</si>
  <si>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</si>
  <si>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</si>
  <si>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</si>
  <si>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</si>
  <si>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</si>
  <si>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</si>
  <si>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</si>
  <si>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</si>
  <si>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</si>
  <si>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</si>
  <si>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</si>
  <si>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</si>
  <si>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</si>
  <si>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</si>
  <si>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</si>
  <si>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</si>
  <si>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</si>
  <si>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</si>
  <si>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</si>
  <si>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</si>
  <si>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</si>
  <si>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</si>
  <si>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</si>
  <si>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</si>
  <si>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</si>
  <si>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</si>
  <si>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</si>
  <si>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</si>
  <si>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</si>
  <si>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</si>
  <si>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</si>
  <si>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</si>
  <si>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</si>
  <si>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</si>
  <si>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</si>
  <si>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</si>
  <si>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</si>
  <si>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</si>
  <si>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</si>
  <si>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</si>
  <si>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</si>
  <si>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</si>
  <si>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</si>
  <si>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</si>
  <si>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</si>
  <si>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</si>
  <si>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</si>
  <si>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</si>
  <si>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</si>
  <si>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</si>
  <si>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</si>
  <si>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</si>
  <si>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</si>
  <si>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</si>
  <si>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</si>
  <si>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</si>
  <si>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</si>
  <si>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</si>
  <si>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</si>
  <si>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</si>
  <si>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</si>
  <si>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</si>
  <si>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</si>
  <si>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</si>
  <si>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</si>
  <si>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</si>
  <si>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</si>
  <si>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</si>
  <si>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</si>
  <si>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</si>
  <si>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</si>
  <si>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</si>
  <si>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</si>
  <si>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</si>
  <si>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</si>
  <si>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</si>
  <si>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</si>
  <si>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</si>
  <si>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</si>
  <si>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</si>
  <si>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</si>
  <si>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</si>
  <si>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</si>
  <si>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</si>
  <si>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</si>
  <si>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</si>
  <si>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</si>
  <si>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</si>
  <si>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</si>
  <si>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</si>
  <si>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</si>
  <si>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</si>
  <si>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</si>
  <si>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</si>
  <si>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</si>
  <si>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</si>
  <si>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</si>
  <si>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</si>
  <si>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</si>
  <si>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</si>
  <si>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</si>
  <si>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</si>
  <si>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</si>
  <si>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</si>
  <si>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</si>
  <si>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</si>
  <si>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</si>
  <si>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</si>
  <si>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</si>
  <si>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</si>
  <si>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</si>
  <si>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</si>
  <si>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</si>
  <si>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</si>
  <si>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</si>
  <si>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</si>
  <si>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</si>
  <si>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</si>
  <si>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</si>
  <si>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</si>
  <si>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</si>
  <si>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</si>
  <si>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</si>
  <si>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</si>
  <si>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</si>
  <si>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</si>
  <si>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</si>
  <si>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</si>
  <si>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</si>
  <si>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</si>
  <si>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</si>
  <si>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</si>
  <si>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</si>
  <si>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</si>
  <si>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</si>
  <si>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</si>
  <si>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</si>
  <si>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</si>
  <si>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</si>
  <si>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</si>
  <si>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</si>
  <si>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</si>
  <si>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</si>
  <si>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</si>
  <si>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</si>
  <si>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</si>
  <si>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</si>
  <si>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</si>
  <si>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</si>
  <si>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</si>
  <si>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</si>
  <si>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</si>
  <si>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</si>
  <si>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</si>
  <si>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</si>
  <si>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</si>
  <si>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</si>
  <si>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</si>
  <si>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</si>
  <si>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</si>
  <si>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</si>
  <si>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</si>
  <si>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</si>
  <si>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</si>
  <si>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</si>
  <si>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</si>
  <si>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</si>
  <si>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</si>
  <si>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</si>
  <si>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</si>
  <si>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</si>
  <si>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</si>
  <si>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</si>
  <si>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</si>
  <si>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</si>
  <si>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</si>
  <si>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</si>
  <si>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</si>
  <si>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</si>
  <si>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</si>
  <si>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</si>
  <si>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</si>
  <si>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</si>
  <si>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</si>
  <si>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</si>
  <si>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</si>
  <si>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</si>
  <si>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</si>
  <si>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</si>
  <si>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</si>
  <si>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</si>
  <si>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</si>
  <si>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</si>
  <si>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</si>
  <si>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</si>
  <si>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</si>
  <si>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</si>
  <si>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</si>
  <si>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</si>
  <si>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</si>
  <si>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</si>
  <si>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</si>
  <si>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</si>
  <si>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</si>
  <si>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</si>
  <si>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</si>
  <si>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</si>
  <si>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</si>
  <si>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</si>
  <si>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</si>
  <si>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</si>
  <si>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</si>
  <si>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</si>
  <si>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</si>
  <si>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</si>
  <si>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</si>
  <si>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</si>
  <si>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</si>
  <si>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</si>
  <si>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</si>
  <si>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</si>
  <si>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</si>
  <si>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</si>
  <si>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</si>
  <si>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</si>
  <si>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</si>
  <si>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</si>
  <si>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</si>
  <si>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</si>
  <si>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</si>
  <si>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</si>
  <si>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</si>
  <si>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</si>
  <si>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</si>
  <si>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</si>
  <si>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</si>
  <si>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</si>
  <si>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</si>
  <si>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</si>
  <si>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</si>
  <si>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</si>
  <si>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</si>
  <si>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</si>
  <si>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</si>
  <si>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</si>
  <si>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</si>
  <si>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</si>
  <si>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</si>
  <si>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</si>
  <si>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</si>
  <si>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</si>
  <si>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</si>
  <si>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</si>
  <si>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</si>
  <si>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</si>
  <si>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</si>
  <si>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</si>
  <si>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</si>
  <si>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</si>
  <si>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</si>
  <si>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</si>
  <si>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</si>
  <si>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</si>
  <si>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</si>
  <si>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</si>
  <si>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</si>
  <si>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</si>
  <si>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</si>
  <si>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</si>
  <si>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</si>
  <si>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</si>
  <si>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</si>
  <si>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</si>
  <si>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</si>
  <si>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</si>
  <si>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</si>
  <si>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</si>
  <si>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</si>
  <si>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</si>
  <si>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</si>
  <si>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</si>
  <si>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</si>
  <si>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</si>
  <si>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</si>
  <si>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</si>
  <si>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</si>
  <si>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</si>
  <si>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</si>
  <si>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</si>
  <si>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</si>
  <si>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</si>
  <si>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</si>
  <si>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</si>
  <si>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</si>
  <si>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</si>
  <si>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</si>
  <si>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</si>
  <si>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</si>
  <si>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</si>
  <si>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</si>
  <si>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</si>
  <si>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</si>
  <si>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</si>
  <si>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</si>
  <si>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</si>
  <si>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</si>
  <si>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</si>
  <si>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</si>
  <si>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</si>
  <si>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</si>
  <si>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</si>
  <si>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</si>
  <si>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</si>
  <si>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</si>
  <si>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</si>
  <si>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</si>
  <si>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</si>
  <si>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</si>
  <si>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</si>
  <si>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</si>
  <si>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</si>
  <si>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</si>
  <si>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</si>
  <si>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</si>
  <si>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</si>
  <si>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</si>
  <si>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</si>
  <si>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</si>
  <si>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</si>
  <si>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</si>
  <si>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</si>
  <si>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</si>
  <si>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</si>
  <si>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</si>
  <si>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</si>
  <si>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</si>
  <si>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</si>
  <si>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</si>
  <si>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</si>
  <si>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</si>
  <si>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</si>
  <si>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</si>
  <si>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</si>
  <si>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</si>
  <si>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</si>
  <si>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</si>
  <si>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</si>
  <si>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</si>
  <si>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</si>
  <si>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</si>
  <si>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</si>
  <si>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</si>
  <si>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</si>
  <si>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</si>
  <si>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</si>
  <si>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</si>
  <si>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</si>
  <si>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</si>
  <si>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</si>
  <si>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</si>
  <si>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</si>
  <si>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</si>
  <si>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</si>
  <si>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</si>
  <si>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</si>
  <si>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</si>
  <si>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</si>
  <si>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</si>
  <si>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</si>
  <si>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</si>
  <si>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</si>
  <si>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</si>
  <si>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</si>
  <si>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</si>
  <si>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</si>
  <si>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</si>
  <si>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</si>
  <si>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</si>
  <si>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</si>
  <si>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</si>
  <si>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</si>
  <si>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</si>
  <si>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</si>
  <si>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</si>
  <si>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</si>
  <si>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</si>
  <si>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</si>
  <si>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</si>
  <si>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</si>
  <si>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</si>
  <si>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</si>
  <si>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</si>
  <si>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</si>
  <si>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</si>
  <si>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</si>
  <si>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</si>
  <si>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</si>
  <si>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</si>
  <si>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</si>
  <si>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</si>
  <si>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</si>
  <si>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</si>
  <si>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</si>
  <si>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</si>
  <si>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</si>
  <si>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</si>
  <si>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</si>
  <si>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</si>
  <si>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</si>
  <si>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</si>
  <si>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</si>
  <si>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</si>
  <si>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</si>
  <si>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</si>
  <si>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</si>
  <si>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</si>
  <si>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</si>
  <si>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</si>
  <si>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</si>
  <si>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</si>
  <si>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</si>
  <si>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</si>
  <si>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</si>
  <si>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</si>
  <si>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</si>
  <si>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</si>
  <si>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</si>
  <si>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</si>
  <si>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</si>
  <si>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</si>
  <si>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</si>
  <si>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</si>
  <si>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</si>
  <si>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</si>
  <si>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</si>
  <si>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</si>
  <si>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</si>
  <si>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</si>
  <si>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</si>
  <si>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</si>
  <si>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</si>
  <si>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</si>
  <si>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</si>
  <si>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</si>
  <si>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</si>
  <si>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</si>
  <si>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</si>
  <si>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</si>
  <si>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</si>
  <si>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</si>
  <si>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</si>
  <si>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</si>
  <si>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</si>
  <si>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</si>
  <si>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</si>
  <si>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</si>
  <si>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</si>
  <si>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</si>
  <si>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</si>
  <si>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</si>
  <si>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</si>
  <si>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</si>
  <si>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</si>
  <si>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</si>
  <si>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</si>
  <si>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</si>
  <si>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</si>
  <si>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</si>
  <si>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</si>
  <si>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</si>
  <si>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</si>
  <si>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</si>
  <si>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</si>
  <si>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</si>
  <si>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</si>
  <si>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</si>
  <si>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</si>
  <si>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</si>
  <si>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</si>
  <si>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</si>
  <si>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</si>
  <si>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</si>
  <si>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</si>
  <si>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</si>
  <si>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</si>
  <si>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</si>
  <si>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</si>
  <si>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</si>
  <si>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</si>
  <si>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</si>
  <si>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</si>
  <si>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</si>
  <si>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</si>
  <si>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</si>
  <si>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</si>
  <si>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</si>
  <si>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</si>
  <si>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</si>
  <si>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</si>
  <si>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</si>
  <si>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</si>
  <si>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</si>
  <si>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</si>
  <si>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</si>
  <si>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</si>
  <si>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</si>
  <si>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</si>
  <si>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</si>
  <si>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</si>
  <si>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</si>
  <si>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</si>
  <si>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</si>
  <si>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</si>
  <si>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</si>
  <si>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</si>
  <si>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</si>
  <si>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</si>
  <si>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</si>
  <si>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</si>
  <si>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</si>
  <si>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</si>
  <si>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</si>
  <si>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</si>
  <si>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</si>
  <si>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</si>
  <si>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</si>
  <si>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</si>
  <si>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</si>
  <si>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</si>
  <si>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</si>
  <si>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</si>
  <si>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</si>
  <si>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</si>
  <si>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</si>
  <si>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</si>
  <si>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</si>
  <si>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</si>
  <si>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</si>
  <si>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</si>
  <si>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</si>
  <si>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</si>
  <si>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</si>
  <si>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</si>
  <si>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</si>
  <si>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</si>
  <si>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</si>
  <si>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</si>
  <si>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</si>
  <si>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</si>
  <si>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</si>
  <si>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</si>
  <si>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</si>
  <si>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</si>
  <si>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</si>
  <si>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</si>
  <si>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</si>
  <si>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</si>
  <si>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</si>
  <si>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</si>
  <si>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</si>
  <si>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</si>
  <si>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</si>
  <si>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</si>
  <si>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</si>
  <si>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</si>
  <si>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</si>
  <si>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</si>
  <si>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</si>
  <si>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</si>
  <si>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</si>
  <si>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</si>
  <si>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</si>
  <si>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</si>
  <si>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</si>
  <si>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</si>
  <si>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</si>
  <si>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</si>
  <si>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</si>
  <si>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</si>
  <si>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</si>
  <si>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</si>
  <si>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</si>
  <si>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</si>
  <si>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</si>
  <si>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</si>
  <si>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</si>
  <si>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</si>
  <si>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</si>
  <si>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</si>
  <si>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</si>
  <si>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</si>
  <si>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</si>
  <si>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</si>
  <si>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</si>
  <si>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</si>
  <si>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</si>
  <si>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</si>
  <si>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</si>
  <si>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</si>
  <si>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</si>
  <si>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</si>
  <si>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</si>
  <si>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</si>
  <si>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</si>
  <si>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</si>
  <si>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</si>
  <si>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</si>
  <si>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</si>
  <si>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</si>
  <si>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</si>
  <si>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</si>
  <si>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</si>
  <si>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</si>
  <si>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</si>
  <si>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</si>
  <si>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</si>
  <si>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</si>
  <si>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</si>
  <si>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</si>
  <si>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</si>
  <si>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</si>
  <si>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</si>
  <si>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</si>
  <si>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</si>
  <si>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</si>
  <si>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</si>
  <si>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</si>
  <si>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</si>
  <si>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</si>
  <si>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</si>
  <si>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</si>
  <si>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</si>
  <si>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</si>
  <si>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</si>
  <si>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</si>
  <si>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</si>
  <si>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</si>
  <si>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</si>
  <si>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</si>
  <si>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</si>
  <si>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</si>
  <si>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</si>
  <si>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</si>
  <si>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</si>
  <si>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</si>
  <si>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</si>
  <si>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</si>
  <si>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</si>
  <si>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</si>
  <si>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</si>
  <si>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</si>
  <si>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</si>
  <si>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</si>
  <si>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</si>
  <si>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</si>
  <si>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</si>
  <si>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</si>
  <si>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</si>
  <si>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</si>
  <si>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</si>
  <si>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</si>
  <si>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</si>
  <si>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</si>
  <si>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</si>
  <si>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</si>
  <si>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</si>
  <si>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</si>
  <si>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</si>
  <si>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</si>
  <si>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</si>
  <si>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</si>
  <si>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</si>
  <si>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</si>
  <si>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</si>
  <si>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</si>
  <si>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</si>
  <si>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</si>
  <si>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</si>
  <si>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</si>
  <si>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</si>
  <si>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</si>
  <si>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</si>
  <si>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</si>
  <si>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</si>
  <si>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</si>
  <si>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</si>
  <si>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</si>
  <si>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</si>
  <si>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</si>
  <si>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</si>
  <si>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</si>
  <si>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</si>
  <si>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</si>
  <si>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</si>
  <si>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</si>
  <si>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</si>
  <si>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</si>
  <si>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</si>
  <si>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</si>
  <si>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</si>
  <si>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</si>
  <si>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</si>
  <si>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</si>
  <si>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</si>
  <si>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</si>
  <si>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</si>
  <si>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</si>
  <si>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</si>
  <si>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</si>
  <si>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</si>
  <si>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</si>
  <si>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</si>
  <si>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</si>
  <si>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</si>
  <si>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</si>
  <si>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</si>
  <si>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</si>
  <si>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</si>
  <si>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</si>
  <si>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</si>
  <si>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</si>
  <si>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</si>
  <si>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</si>
  <si>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</si>
  <si>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</si>
  <si>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</si>
  <si>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</si>
  <si>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</si>
  <si>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</si>
  <si>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</si>
  <si>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</si>
  <si>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</si>
  <si>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</si>
  <si>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</si>
  <si>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</si>
  <si>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</si>
  <si>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</si>
  <si>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</si>
  <si>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</si>
  <si>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</si>
  <si>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</si>
  <si>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</si>
  <si>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</si>
  <si>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</si>
  <si>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</si>
  <si>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</si>
  <si>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</si>
  <si>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</si>
  <si>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</si>
  <si>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</si>
  <si>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</si>
  <si>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</si>
  <si>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</si>
  <si>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</si>
  <si>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</si>
  <si>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</si>
  <si>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</si>
  <si>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</si>
  <si>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</si>
  <si>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</si>
  <si>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</si>
  <si>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</si>
  <si>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</si>
  <si>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</si>
  <si>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</si>
  <si>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</si>
  <si>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</si>
  <si>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</si>
  <si>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</si>
  <si>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</si>
  <si>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</si>
  <si>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</si>
  <si>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</si>
  <si>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</si>
  <si>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</si>
  <si>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</si>
  <si>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</si>
  <si>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</si>
  <si>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</si>
  <si>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</si>
  <si>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</si>
  <si>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</si>
  <si>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</si>
  <si>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</si>
  <si>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</si>
  <si>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</si>
  <si>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</si>
  <si>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</si>
  <si>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</si>
  <si>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</si>
  <si>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</si>
  <si>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</si>
  <si>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</si>
  <si>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</si>
  <si>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</si>
  <si>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</si>
  <si>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</si>
  <si>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</si>
  <si>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</si>
  <si>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</si>
  <si>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</si>
  <si>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</si>
  <si>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</si>
  <si>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</si>
  <si>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</si>
  <si>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</si>
  <si>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</si>
  <si>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</si>
  <si>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</si>
  <si>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</si>
  <si>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</si>
  <si>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</si>
  <si>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</si>
  <si>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</si>
  <si>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</si>
  <si>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</si>
  <si>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</si>
  <si>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</si>
  <si>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</si>
  <si>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</si>
  <si>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</si>
  <si>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</si>
  <si>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</si>
  <si>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</si>
  <si>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</si>
  <si>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</si>
  <si>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</si>
  <si>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</si>
  <si>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</si>
  <si>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</si>
  <si>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</si>
  <si>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</si>
  <si>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</si>
  <si>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</si>
  <si>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</si>
  <si>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</si>
  <si>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</si>
  <si>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</si>
  <si>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</si>
  <si>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</si>
  <si>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</si>
  <si>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</si>
  <si>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</si>
  <si>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</si>
  <si>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</si>
  <si>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</si>
  <si>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</si>
  <si>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</si>
  <si>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</si>
  <si>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</si>
  <si>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</si>
  <si>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</si>
  <si>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</si>
  <si>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</si>
  <si>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</si>
  <si>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</si>
  <si>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</si>
  <si>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</si>
  <si>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</si>
  <si>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</si>
  <si>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</si>
  <si>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</si>
  <si>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</si>
  <si>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</si>
  <si>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</si>
  <si>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</si>
  <si>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</si>
  <si>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</si>
  <si>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</si>
  <si>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</si>
  <si>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</si>
  <si>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</si>
  <si>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</si>
  <si>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</si>
  <si>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</si>
  <si>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</si>
  <si>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</si>
  <si>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</si>
  <si>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</si>
  <si>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</si>
  <si>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</si>
  <si>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</si>
  <si>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</si>
  <si>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</si>
  <si>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</si>
  <si>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</si>
  <si>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</si>
  <si>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</si>
  <si>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</si>
  <si>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</si>
  <si>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</si>
  <si>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</si>
  <si>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</si>
  <si>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</si>
  <si>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</si>
  <si>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</si>
  <si>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</si>
  <si>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</si>
  <si>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</si>
  <si>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</si>
  <si>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</si>
  <si>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</si>
  <si>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</si>
  <si>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</si>
  <si>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</si>
  <si>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</si>
  <si>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</si>
  <si>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</si>
  <si>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</si>
  <si>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</si>
  <si>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</si>
  <si>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</si>
  <si>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</si>
  <si>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</si>
  <si>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</si>
  <si>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</si>
  <si>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</si>
  <si>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</si>
  <si>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</si>
  <si>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</si>
  <si>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</si>
  <si>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</si>
  <si>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</si>
  <si>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</si>
  <si>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</si>
  <si>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</si>
  <si>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</si>
  <si>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</si>
  <si>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</si>
  <si>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</si>
  <si>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</si>
  <si>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</si>
  <si>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</si>
  <si>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</si>
  <si>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</si>
  <si>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</si>
  <si>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</si>
  <si>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</si>
  <si>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</si>
  <si>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</si>
  <si>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</si>
  <si>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</si>
  <si>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</si>
  <si>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</si>
  <si>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</si>
  <si>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</si>
  <si>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</si>
  <si>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</si>
  <si>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</si>
  <si>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</si>
  <si>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</si>
  <si>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</si>
  <si>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</si>
  <si>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</si>
  <si>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</si>
  <si>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</si>
  <si>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</si>
  <si>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</si>
  <si>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</si>
  <si>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</si>
  <si>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</si>
  <si>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</si>
  <si>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</si>
  <si>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</si>
  <si>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</si>
  <si>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</si>
  <si>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</si>
  <si>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</si>
  <si>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</si>
  <si>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</si>
  <si>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</si>
  <si>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</si>
  <si>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</si>
  <si>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</si>
  <si>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</si>
  <si>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</si>
  <si>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</si>
  <si>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</si>
  <si>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</si>
  <si>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</si>
  <si>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</si>
  <si>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</si>
  <si>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</si>
  <si>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</si>
  <si>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</si>
  <si>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</si>
  <si>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</si>
  <si>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</si>
  <si>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</si>
  <si>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</si>
  <si>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</si>
  <si>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</si>
  <si>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</si>
  <si>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</si>
  <si>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</si>
  <si>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</si>
  <si>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</si>
  <si>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</si>
  <si>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</si>
  <si>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</si>
  <si>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</si>
  <si>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</si>
  <si>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</si>
  <si>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</si>
  <si>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</si>
  <si>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</si>
  <si>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</si>
  <si>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</si>
  <si>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</si>
  <si>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</si>
  <si>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</si>
  <si>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</si>
  <si>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</si>
  <si>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</si>
  <si>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</si>
  <si>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</si>
  <si>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</si>
  <si>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</si>
  <si>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</si>
  <si>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</si>
  <si>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</si>
  <si>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</si>
  <si>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</si>
  <si>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</si>
  <si>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</si>
  <si>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</si>
  <si>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</si>
  <si>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</si>
  <si>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</si>
  <si>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</si>
  <si>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</si>
  <si>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</si>
  <si>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</si>
  <si>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</si>
  <si>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</si>
  <si>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</si>
  <si>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</si>
  <si>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</si>
  <si>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</si>
  <si>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</si>
  <si>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</si>
  <si>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</si>
  <si>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</si>
  <si>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</si>
  <si>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</si>
  <si>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</si>
  <si>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</si>
  <si>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</si>
  <si>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</si>
  <si>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</si>
  <si>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</si>
  <si>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</si>
  <si>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</si>
  <si>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</si>
  <si>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</si>
  <si>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</si>
  <si>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</si>
  <si>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</si>
  <si>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</si>
  <si>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</si>
  <si>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</si>
  <si>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</si>
  <si>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</si>
  <si>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</si>
  <si>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</si>
  <si>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</si>
  <si>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</si>
  <si>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</si>
  <si>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</si>
  <si>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</si>
  <si>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</si>
  <si>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</si>
  <si>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</si>
  <si>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</si>
  <si>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</si>
  <si>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</si>
  <si>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</si>
  <si>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</si>
  <si>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</si>
  <si>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</si>
  <si>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</si>
  <si>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</si>
  <si>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</si>
  <si>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</si>
  <si>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</si>
  <si>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</si>
  <si>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</si>
  <si>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</si>
  <si>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</si>
  <si>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</si>
  <si>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</si>
  <si>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</si>
  <si>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</si>
  <si>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</si>
  <si>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</si>
  <si>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</si>
  <si>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</si>
  <si>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</si>
  <si>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</si>
  <si>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</si>
  <si>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</si>
  <si>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</si>
  <si>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</si>
  <si>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</si>
  <si>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</si>
  <si>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</si>
  <si>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</si>
  <si>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</si>
  <si>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</si>
  <si>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</si>
  <si>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</si>
  <si>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</si>
  <si>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</si>
  <si>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</si>
  <si>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</si>
  <si>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</si>
  <si>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</si>
  <si>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</si>
  <si>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</si>
  <si>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</si>
  <si>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</si>
  <si>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</si>
  <si>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</si>
  <si>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</si>
  <si>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</si>
  <si>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</si>
  <si>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</si>
  <si>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</si>
  <si>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</si>
  <si>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</si>
  <si>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</si>
  <si>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</si>
  <si>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</si>
  <si>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</si>
  <si>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</si>
  <si>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</si>
  <si>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</si>
  <si>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</si>
  <si>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</si>
  <si>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</si>
  <si>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</si>
  <si>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</si>
  <si>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</si>
  <si>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</si>
  <si>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</si>
  <si>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</si>
  <si>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</si>
  <si>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</si>
  <si>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</si>
  <si>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</si>
  <si>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</si>
  <si>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</si>
  <si>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</si>
  <si>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</si>
  <si>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</si>
  <si>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</si>
  <si>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</si>
  <si>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</si>
  <si>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</si>
  <si>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</si>
  <si>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</si>
  <si>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</si>
  <si>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</si>
  <si>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</si>
  <si>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</si>
  <si>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</si>
  <si>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</si>
  <si>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</si>
  <si>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</si>
  <si>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</si>
  <si>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</si>
  <si>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</si>
  <si>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</si>
  <si>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</si>
  <si>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</si>
  <si>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</si>
  <si>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</si>
  <si>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</si>
  <si>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</si>
  <si>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</si>
  <si>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</si>
  <si>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</si>
  <si>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</si>
  <si>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</si>
  <si>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</si>
  <si>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</si>
  <si>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</si>
  <si>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</si>
  <si>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</si>
  <si>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</si>
  <si>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</si>
  <si>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</si>
  <si>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</si>
  <si>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</si>
  <si>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</si>
  <si>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</si>
  <si>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</si>
  <si>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</si>
  <si>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</si>
  <si>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</si>
  <si>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</si>
  <si>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</si>
  <si>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</si>
  <si>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</si>
  <si>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</si>
  <si>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</si>
  <si>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</si>
  <si>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</si>
  <si>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</si>
  <si>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</si>
  <si>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</si>
  <si>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</si>
  <si>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</si>
  <si>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</si>
  <si>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</si>
  <si>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</si>
  <si>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</si>
  <si>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</si>
  <si>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</si>
  <si>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</si>
  <si>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</si>
  <si>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</si>
  <si>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</si>
  <si>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</si>
  <si>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</si>
  <si>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</si>
  <si>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</si>
  <si>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</si>
  <si>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</si>
  <si>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</si>
  <si>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</si>
  <si>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</si>
  <si>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</si>
  <si>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</si>
  <si>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</si>
  <si>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</si>
  <si>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</si>
  <si>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</si>
  <si>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</si>
  <si>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</si>
  <si>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</si>
  <si>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</si>
  <si>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</si>
  <si>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</si>
  <si>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</si>
  <si>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</si>
  <si>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</si>
  <si>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</si>
  <si>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</si>
  <si>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</si>
  <si>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</si>
  <si>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</si>
  <si>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</si>
  <si>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</si>
  <si>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</si>
  <si>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</si>
  <si>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</si>
  <si>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</si>
  <si>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</si>
  <si>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</si>
  <si>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</si>
  <si>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</si>
  <si>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</si>
  <si>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</si>
  <si>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</si>
  <si>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</si>
  <si>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</si>
  <si>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</si>
  <si>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</si>
  <si>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</si>
  <si>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</si>
  <si>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</si>
  <si>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</si>
  <si>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</si>
  <si>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</si>
  <si>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</si>
  <si>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</si>
  <si>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</si>
  <si>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</si>
  <si>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</si>
  <si>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</si>
  <si>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</si>
  <si>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</si>
  <si>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</si>
  <si>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</si>
  <si>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</si>
  <si>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</si>
  <si>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</si>
  <si>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</si>
  <si>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</si>
  <si>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</si>
  <si>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</si>
  <si>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</si>
  <si>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</si>
  <si>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</si>
  <si>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</si>
  <si>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</si>
  <si>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</si>
  <si>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</si>
  <si>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</si>
  <si>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</si>
  <si>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</si>
  <si>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</si>
  <si>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</si>
  <si>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</si>
  <si>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</si>
  <si>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</si>
  <si>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</si>
  <si>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</si>
  <si>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</si>
  <si>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</si>
  <si>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</si>
  <si>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</si>
  <si>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</si>
  <si>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</si>
  <si>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</si>
  <si>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</si>
  <si>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</si>
  <si>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</si>
  <si>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</si>
  <si>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</si>
  <si>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</si>
  <si>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</si>
  <si>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</si>
  <si>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</si>
  <si>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</si>
  <si>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</si>
  <si>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</si>
  <si>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</si>
  <si>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</si>
  <si>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</si>
  <si>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</si>
  <si>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</si>
  <si>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</si>
  <si>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</si>
  <si>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</si>
  <si>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</si>
  <si>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</si>
  <si>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</si>
  <si>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</si>
  <si>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</si>
  <si>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</si>
  <si>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</si>
  <si>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</si>
  <si>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</si>
  <si>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</si>
  <si>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</si>
  <si>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</si>
  <si>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</si>
  <si>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</si>
  <si>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</si>
  <si>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</si>
  <si>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</si>
  <si>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</si>
  <si>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</si>
  <si>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</si>
  <si>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</si>
  <si>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</si>
  <si>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</si>
  <si>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</si>
  <si>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</si>
  <si>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</si>
  <si>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</si>
  <si>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</si>
  <si>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</si>
  <si>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</si>
  <si>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</si>
  <si>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</si>
  <si>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</si>
  <si>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</si>
  <si>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</si>
  <si>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</si>
  <si>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</si>
  <si>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</si>
  <si>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</si>
  <si>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</si>
  <si>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</si>
  <si>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</si>
  <si>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</si>
  <si>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</si>
  <si>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</si>
  <si>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</si>
  <si>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</si>
  <si>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</si>
  <si>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</si>
  <si>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</si>
  <si>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</si>
  <si>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</si>
  <si>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</si>
  <si>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</si>
  <si>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</si>
  <si>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</si>
  <si>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</si>
  <si>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</si>
  <si>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</si>
  <si>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</si>
  <si>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</si>
  <si>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</si>
  <si>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</si>
  <si>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</si>
  <si>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</si>
  <si>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</si>
  <si>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</si>
  <si>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</si>
  <si>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</si>
  <si>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</si>
  <si>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</si>
  <si>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</si>
  <si>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</si>
  <si>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</si>
  <si>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</si>
  <si>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</si>
  <si>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</si>
  <si>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</si>
  <si>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</si>
  <si>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</si>
  <si>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</si>
  <si>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</si>
  <si>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</si>
  <si>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</si>
  <si>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</si>
  <si>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</si>
  <si>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</si>
  <si>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</si>
  <si>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</si>
  <si>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</si>
  <si>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</si>
  <si>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</si>
  <si>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</si>
  <si>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</si>
  <si>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</si>
  <si>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</si>
  <si>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</si>
  <si>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</si>
  <si>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</si>
  <si>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</si>
  <si>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</si>
  <si>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</si>
  <si>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</si>
  <si>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</si>
  <si>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</si>
  <si>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</si>
  <si>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</si>
  <si>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</si>
  <si>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</si>
  <si>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</si>
  <si>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</si>
  <si>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</si>
  <si>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</si>
  <si>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</si>
  <si>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</si>
  <si>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</si>
  <si>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</si>
  <si>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</si>
  <si>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</si>
  <si>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</si>
  <si>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</si>
  <si>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</si>
  <si>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</si>
  <si>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</si>
  <si>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</si>
  <si>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</si>
  <si>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</si>
  <si>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</si>
  <si>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</si>
  <si>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</si>
  <si>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</si>
  <si>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</si>
  <si>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</si>
  <si>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</si>
  <si>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</si>
  <si>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</si>
  <si>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</si>
  <si>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</si>
  <si>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</si>
  <si>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</si>
  <si>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</si>
  <si>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</si>
  <si>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</si>
  <si>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</si>
  <si>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</si>
  <si>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</si>
  <si>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</si>
  <si>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</si>
  <si>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</si>
  <si>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</si>
  <si>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</si>
  <si>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</si>
  <si>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</si>
  <si>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</si>
  <si>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</si>
  <si>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</si>
  <si>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</si>
  <si>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</si>
  <si>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</si>
  <si>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</si>
  <si>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</si>
  <si>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</si>
  <si>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</si>
  <si>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</si>
  <si>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</si>
  <si>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</si>
  <si>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</si>
  <si>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</si>
  <si>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</si>
  <si>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</si>
  <si>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</si>
  <si>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</si>
  <si>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</si>
  <si>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</si>
  <si>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</si>
  <si>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</si>
  <si>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</si>
  <si>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</si>
  <si>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</si>
  <si>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</si>
  <si>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</si>
  <si>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</si>
  <si>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</si>
  <si>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</si>
  <si>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</si>
  <si>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</si>
  <si>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</si>
  <si>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</si>
  <si>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</si>
  <si>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</si>
  <si>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</si>
  <si>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</si>
  <si>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</si>
  <si>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</si>
  <si>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</si>
  <si>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</si>
  <si>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</si>
  <si>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</si>
  <si>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</si>
  <si>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</si>
  <si>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</si>
  <si>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</si>
  <si>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</si>
  <si>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</si>
  <si>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</si>
  <si>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</si>
  <si>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</si>
  <si>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</si>
  <si>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</si>
  <si>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</si>
  <si>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</si>
  <si>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</si>
  <si>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</si>
  <si>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</si>
  <si>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</si>
  <si>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</si>
  <si>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</si>
  <si>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</si>
  <si>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</si>
  <si>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</si>
  <si>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</si>
  <si>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</si>
  <si>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</si>
  <si>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</si>
  <si>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</si>
  <si>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</si>
  <si>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</si>
  <si>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</si>
  <si>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</si>
  <si>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</si>
  <si>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</si>
  <si>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</si>
  <si>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</si>
  <si>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</si>
  <si>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</si>
  <si>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</si>
  <si>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</si>
  <si>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</si>
  <si>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</si>
  <si>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</si>
  <si>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</si>
  <si>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</si>
  <si>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</si>
  <si>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</si>
  <si>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</si>
  <si>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</si>
  <si>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</si>
  <si>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</si>
  <si>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</si>
  <si>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</si>
  <si>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</si>
  <si>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</si>
  <si>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</si>
  <si>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</si>
  <si>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</si>
  <si>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</si>
  <si>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</si>
  <si>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</si>
  <si>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</si>
  <si>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</si>
  <si>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</si>
  <si>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</si>
  <si>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</si>
  <si>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</si>
  <si>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</si>
  <si>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</si>
  <si>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</si>
  <si>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</si>
  <si>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</si>
  <si>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</si>
  <si>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</si>
  <si>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</si>
  <si>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</si>
  <si>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</si>
  <si>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</si>
  <si>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</si>
  <si>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</si>
  <si>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</si>
  <si>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</si>
  <si>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</si>
  <si>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</si>
  <si>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</si>
  <si>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</si>
  <si>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</si>
  <si>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</si>
  <si>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</si>
  <si>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</si>
  <si>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</si>
  <si>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</si>
  <si>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</si>
  <si>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</si>
  <si>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</si>
  <si>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</si>
  <si>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</si>
  <si>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</si>
  <si>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</si>
  <si>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</si>
  <si>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</si>
  <si>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</si>
  <si>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</si>
  <si>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</si>
  <si>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</si>
  <si>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</si>
  <si>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</si>
  <si>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</si>
  <si>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</si>
  <si>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</si>
  <si>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</si>
  <si>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</si>
  <si>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</si>
  <si>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</si>
  <si>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</si>
  <si>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</si>
  <si>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</si>
  <si>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</si>
  <si>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</si>
  <si>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</si>
  <si>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</si>
  <si>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</si>
  <si>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</si>
  <si>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</si>
  <si>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</si>
  <si>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</si>
  <si>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</si>
  <si>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</si>
  <si>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</si>
  <si>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</si>
  <si>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</si>
  <si>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</si>
  <si>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</si>
  <si>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</si>
  <si>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</si>
  <si>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</si>
  <si>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</si>
  <si>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</si>
  <si>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</si>
  <si>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</si>
  <si>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</si>
  <si>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</si>
  <si>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</si>
  <si>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</si>
  <si>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</si>
  <si>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</si>
  <si>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</si>
  <si>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</si>
  <si>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</si>
  <si>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</si>
  <si>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</si>
  <si>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</si>
  <si>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</si>
  <si>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</si>
  <si>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</si>
  <si>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</si>
  <si>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</si>
  <si>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</si>
  <si>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</si>
  <si>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</si>
  <si>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</si>
  <si>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</si>
  <si>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</si>
  <si>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</si>
  <si>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</si>
  <si>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</si>
  <si>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</si>
  <si>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</si>
  <si>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</si>
  <si>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</si>
  <si>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</si>
  <si>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</si>
  <si>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</si>
  <si>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</si>
  <si>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</si>
  <si>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</si>
  <si>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</si>
  <si>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</si>
  <si>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</si>
  <si>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</si>
  <si>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</si>
  <si>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</si>
  <si>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</si>
  <si>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</si>
  <si>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</si>
  <si>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</si>
  <si>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</si>
  <si>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</si>
  <si>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</si>
  <si>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</si>
  <si>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</si>
  <si>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</si>
  <si>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</si>
  <si>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</si>
  <si>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</si>
  <si>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</si>
  <si>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</si>
  <si>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</si>
  <si>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</si>
  <si>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</si>
  <si>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</si>
  <si>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</si>
  <si>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</si>
  <si>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</si>
  <si>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</si>
  <si>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</si>
  <si>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</si>
  <si>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</si>
  <si>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</si>
  <si>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</si>
  <si>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</si>
  <si>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</si>
  <si>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</si>
  <si>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</si>
  <si>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</si>
  <si>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</si>
  <si>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</si>
  <si>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</si>
  <si>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</si>
  <si>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</si>
  <si>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</si>
  <si>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</si>
  <si>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</si>
  <si>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</si>
  <si>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</si>
  <si>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</si>
  <si>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</si>
  <si>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</si>
  <si>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</si>
  <si>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</si>
  <si>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</si>
  <si>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</si>
  <si>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</si>
  <si>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</si>
  <si>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</si>
  <si>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</si>
  <si>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</si>
  <si>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</si>
  <si>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</si>
  <si>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</si>
  <si>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</si>
  <si>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</si>
  <si>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</si>
  <si>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</si>
  <si>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</si>
  <si>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</si>
  <si>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</si>
  <si>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</si>
  <si>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</si>
  <si>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</si>
  <si>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</si>
  <si>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</si>
  <si>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</si>
  <si>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</si>
  <si>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</si>
  <si>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</si>
  <si>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</si>
  <si>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</si>
  <si>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</si>
  <si>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</si>
  <si>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</si>
  <si>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</si>
  <si>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</si>
  <si>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</si>
  <si>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</si>
  <si>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</si>
  <si>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</si>
  <si>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</si>
  <si>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</si>
  <si>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</si>
  <si>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</si>
  <si>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</si>
  <si>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</si>
  <si>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</si>
  <si>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</si>
  <si>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</si>
  <si>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</si>
  <si>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</si>
  <si>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</si>
  <si>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</si>
  <si>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</si>
  <si>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</si>
  <si>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</si>
  <si>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</si>
  <si>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</si>
  <si>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</si>
  <si>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</si>
  <si>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</si>
  <si>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</si>
  <si>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</si>
  <si>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</si>
  <si>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</si>
  <si>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</si>
  <si>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</si>
  <si>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</si>
  <si>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</si>
  <si>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</si>
  <si>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</si>
  <si>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</si>
  <si>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</si>
  <si>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</si>
  <si>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</si>
  <si>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</si>
  <si>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</si>
  <si>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</si>
  <si>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</si>
  <si>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</si>
  <si>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</si>
  <si>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</si>
  <si>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</si>
  <si>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</si>
  <si>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</si>
  <si>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</si>
  <si>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</si>
  <si>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</si>
  <si>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</si>
  <si>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</si>
  <si>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</si>
  <si>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</si>
  <si>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</si>
  <si>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</si>
  <si>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</si>
  <si>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</si>
  <si>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</si>
  <si>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</si>
  <si>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</si>
  <si>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</si>
  <si>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</si>
  <si>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</si>
  <si>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</si>
  <si>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</si>
  <si>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</si>
  <si>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</si>
  <si>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</si>
  <si>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</si>
  <si>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</si>
  <si>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</si>
  <si>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</si>
  <si>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</si>
  <si>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</si>
  <si>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</si>
  <si>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</si>
  <si>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</si>
  <si>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</si>
  <si>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</si>
  <si>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</si>
  <si>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</si>
  <si>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</si>
  <si>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</si>
  <si>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</si>
  <si>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</si>
  <si>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</si>
  <si>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</si>
  <si>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</si>
  <si>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</si>
  <si>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</si>
  <si>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</si>
  <si>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</si>
  <si>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</si>
  <si>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</si>
  <si>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</si>
  <si>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</si>
  <si>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</si>
  <si>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</si>
  <si>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</si>
  <si>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</si>
  <si>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</si>
  <si>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</si>
  <si>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</si>
  <si>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</si>
  <si>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</si>
  <si>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</si>
  <si>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</si>
  <si>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</si>
  <si>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</si>
  <si>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</si>
  <si>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</si>
  <si>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</si>
  <si>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</si>
  <si>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</si>
  <si>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</si>
  <si>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</si>
  <si>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</si>
  <si>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</si>
  <si>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</si>
  <si>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</si>
  <si>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</si>
  <si>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</si>
  <si>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</si>
  <si>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</si>
  <si>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</si>
  <si>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</si>
  <si>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</si>
  <si>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</si>
  <si>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</si>
  <si>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</si>
  <si>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</si>
  <si>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</si>
  <si>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</si>
  <si>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</si>
  <si>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</si>
  <si>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</si>
  <si>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</si>
  <si>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</si>
  <si>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</si>
  <si>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</si>
  <si>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</si>
  <si>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</si>
  <si>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</si>
  <si>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</si>
  <si>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</si>
  <si>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</si>
  <si>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</si>
  <si>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</si>
  <si>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</si>
  <si>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</si>
  <si>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</si>
  <si>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</si>
  <si>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</si>
  <si>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</si>
  <si>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</si>
  <si>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</si>
  <si>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</si>
  <si>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</si>
  <si>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</si>
  <si>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</si>
  <si>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</si>
  <si>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</si>
  <si>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</si>
  <si>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</si>
  <si>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</si>
  <si>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</si>
  <si>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</si>
  <si>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</si>
  <si>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</si>
  <si>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</si>
  <si>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</si>
  <si>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</si>
  <si>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</si>
  <si>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</si>
  <si>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</si>
  <si>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</si>
  <si>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</si>
  <si>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</si>
  <si>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</si>
  <si>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</si>
  <si>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</si>
  <si>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</si>
  <si>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</si>
  <si>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</si>
  <si>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</si>
  <si>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</si>
  <si>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</si>
  <si>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</si>
  <si>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</si>
  <si>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</si>
  <si>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</si>
  <si>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</si>
  <si>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</si>
  <si>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</si>
  <si>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</si>
  <si>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</si>
  <si>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</si>
  <si>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</si>
  <si>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</si>
  <si>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</si>
  <si>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</si>
  <si>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</si>
  <si>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</si>
  <si>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</si>
  <si>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</si>
  <si>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</si>
  <si>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</si>
  <si>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</si>
  <si>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</si>
  <si>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</si>
  <si>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</si>
  <si>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</si>
  <si>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</si>
  <si>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</si>
  <si>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</si>
  <si>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</si>
  <si>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</si>
  <si>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</si>
  <si>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</si>
  <si>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</si>
  <si>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</si>
  <si>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</si>
  <si>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</si>
  <si>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</si>
  <si>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</si>
  <si>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</si>
  <si>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</si>
  <si>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</si>
  <si>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</si>
  <si>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</si>
  <si>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</si>
  <si>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</si>
  <si>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</si>
  <si>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</si>
  <si>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</si>
  <si>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</si>
  <si>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</si>
  <si>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</si>
  <si>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</si>
  <si>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</si>
  <si>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</si>
  <si>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</si>
  <si>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</si>
  <si>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</si>
  <si>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</si>
  <si>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</si>
  <si>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</si>
  <si>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</si>
  <si>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</si>
  <si>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</si>
  <si>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</si>
  <si>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</si>
  <si>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</si>
  <si>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</si>
  <si>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</si>
  <si>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</si>
  <si>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</si>
  <si>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</si>
  <si>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</si>
  <si>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</si>
  <si>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</si>
  <si>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</si>
  <si>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</si>
  <si>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</si>
  <si>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</si>
  <si>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</si>
  <si>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</si>
  <si>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</si>
  <si>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</si>
  <si>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</si>
  <si>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</si>
  <si>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</si>
  <si>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</si>
  <si>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</si>
  <si>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</si>
  <si>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</si>
  <si>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</si>
  <si>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</si>
  <si>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</si>
  <si>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</si>
  <si>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</si>
  <si>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</si>
  <si>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</si>
  <si>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</si>
  <si>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</si>
  <si>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</si>
  <si>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</si>
  <si>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</si>
  <si>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</si>
  <si>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</si>
  <si>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</si>
  <si>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</si>
  <si>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</si>
  <si>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</si>
  <si>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</si>
  <si>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</si>
  <si>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</si>
  <si>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</si>
  <si>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</si>
  <si>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</si>
  <si>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</si>
  <si>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</si>
  <si>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</si>
  <si>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</si>
  <si>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</si>
  <si>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</si>
  <si>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</si>
  <si>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</si>
  <si>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</si>
  <si>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</si>
  <si>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</si>
  <si>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</si>
  <si>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</si>
  <si>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</si>
  <si>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</si>
  <si>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</si>
  <si>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</si>
  <si>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</si>
  <si>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</si>
  <si>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</si>
  <si>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</si>
  <si>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</si>
  <si>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</si>
  <si>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</si>
  <si>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</si>
  <si>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</si>
  <si>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</si>
  <si>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</si>
  <si>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</si>
  <si>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</si>
  <si>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</si>
  <si>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</si>
  <si>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</si>
  <si>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</si>
  <si>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</si>
  <si>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</si>
  <si>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</si>
  <si>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</si>
  <si>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</si>
  <si>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</si>
  <si>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</si>
  <si>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</si>
  <si>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</si>
  <si>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</si>
  <si>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</si>
  <si>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</si>
  <si>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</si>
  <si>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</si>
  <si>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</si>
  <si>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</si>
  <si>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</si>
  <si>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</si>
  <si>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</si>
  <si>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</si>
  <si>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</si>
  <si>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</si>
  <si>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</si>
  <si>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</si>
  <si>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</si>
  <si>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</si>
  <si>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</si>
  <si>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</si>
  <si>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</si>
  <si>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</si>
  <si>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</si>
  <si>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</si>
  <si>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</si>
  <si>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</si>
  <si>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</si>
  <si>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</si>
  <si>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</si>
  <si>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</si>
  <si>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</si>
  <si>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</si>
  <si>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</si>
  <si>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</si>
  <si>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</si>
  <si>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</si>
  <si>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</si>
  <si>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</si>
  <si>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</si>
  <si>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</si>
  <si>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</si>
  <si>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</si>
  <si>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</si>
  <si>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</si>
  <si>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</si>
  <si>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</si>
  <si>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</si>
  <si>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</si>
  <si>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</si>
  <si>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</si>
  <si>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</si>
  <si>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</si>
  <si>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</si>
  <si>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</si>
  <si>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</si>
  <si>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</si>
  <si>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</si>
  <si>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</si>
  <si>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</si>
  <si>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</si>
  <si>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</si>
  <si>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</si>
  <si>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</si>
  <si>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</si>
  <si>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</si>
  <si>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</si>
  <si>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</si>
  <si>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</si>
  <si>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</si>
  <si>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</si>
  <si>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</si>
  <si>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</si>
  <si>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</si>
  <si>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</si>
  <si>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</si>
  <si>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</si>
  <si>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</si>
  <si>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</si>
  <si>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</si>
  <si>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</si>
  <si>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</si>
  <si>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</si>
  <si>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</si>
  <si>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</si>
  <si>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</si>
  <si>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</si>
  <si>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</si>
  <si>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</si>
  <si>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</si>
  <si>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</si>
  <si>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</si>
  <si>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</si>
  <si>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</si>
  <si>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</si>
  <si>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</si>
  <si>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</si>
  <si>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</si>
  <si>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</si>
  <si>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</si>
  <si>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</si>
  <si>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</si>
  <si>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</si>
  <si>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</si>
  <si>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</si>
  <si>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</si>
  <si>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</si>
  <si>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</si>
  <si>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</si>
  <si>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</si>
  <si>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</si>
  <si>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</si>
  <si>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</si>
  <si>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</si>
  <si>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</si>
  <si>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</si>
  <si>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</si>
  <si>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</si>
  <si>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</si>
  <si>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</si>
  <si>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</si>
  <si>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</si>
  <si>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</si>
  <si>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</si>
  <si>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</si>
  <si>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</si>
  <si>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</si>
  <si>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</si>
  <si>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</si>
  <si>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</si>
  <si>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</si>
  <si>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</si>
  <si>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</si>
  <si>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</si>
  <si>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</si>
  <si>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</si>
  <si>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</si>
  <si>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</si>
  <si>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</si>
  <si>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</si>
  <si>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</si>
  <si>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</si>
  <si>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</si>
  <si>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</si>
  <si>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</si>
  <si>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</si>
  <si>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</si>
  <si>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</si>
  <si>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</si>
  <si>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</si>
  <si>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</si>
  <si>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</si>
  <si>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</si>
  <si>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</si>
  <si>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</si>
  <si>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</si>
  <si>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</si>
  <si>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</si>
  <si>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</si>
  <si>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</si>
  <si>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</si>
  <si>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</si>
  <si>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</si>
  <si>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</si>
  <si>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</si>
  <si>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</si>
  <si>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</si>
  <si>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</si>
  <si>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</si>
  <si>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</si>
  <si>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</si>
  <si>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</si>
  <si>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</si>
  <si>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</si>
  <si>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</si>
  <si>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</si>
  <si>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</si>
  <si>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</si>
  <si>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</si>
  <si>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</si>
  <si>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</si>
  <si>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</si>
  <si>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</si>
  <si>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</si>
  <si>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</si>
  <si>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</si>
  <si>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</si>
  <si>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</si>
  <si>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</si>
  <si>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</si>
  <si>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</si>
  <si>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</si>
  <si>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</si>
  <si>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</si>
  <si>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</si>
  <si>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</si>
  <si>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</si>
  <si>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</si>
  <si>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</si>
  <si>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</si>
  <si>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</si>
  <si>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</si>
  <si>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</si>
  <si>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</si>
  <si>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</si>
  <si>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</si>
  <si>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</si>
  <si>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</si>
  <si>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</si>
  <si>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</si>
  <si>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</si>
  <si>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</si>
  <si>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</si>
  <si>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</si>
  <si>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</si>
  <si>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</si>
  <si>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</si>
  <si>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</si>
  <si>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</si>
  <si>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</si>
  <si>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</si>
  <si>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</si>
  <si>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</si>
  <si>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</si>
  <si>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</si>
  <si>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</si>
  <si>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</si>
  <si>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</si>
  <si>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</si>
  <si>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</si>
  <si>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</si>
  <si>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</si>
  <si>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</si>
  <si>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</si>
  <si>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</si>
  <si>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</si>
  <si>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</si>
  <si>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</si>
  <si>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</si>
  <si>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</si>
  <si>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</si>
  <si>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</si>
  <si>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</si>
  <si>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</si>
  <si>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</si>
  <si>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</si>
  <si>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</si>
  <si>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</si>
  <si>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</si>
  <si>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</si>
  <si>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</si>
  <si>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</si>
  <si>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</si>
  <si>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</si>
  <si>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</si>
  <si>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</si>
  <si>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</si>
  <si>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</si>
  <si>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</si>
  <si>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</si>
  <si>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</si>
  <si>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</si>
  <si>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</si>
  <si>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</si>
  <si>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</si>
  <si>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</si>
  <si>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</si>
  <si>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</si>
  <si>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</si>
  <si>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</si>
  <si>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</si>
  <si>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</si>
  <si>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</si>
  <si>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</si>
  <si>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</si>
  <si>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</si>
  <si>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</si>
  <si>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</si>
  <si>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</si>
  <si>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</si>
  <si>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</si>
  <si>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</si>
  <si>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</si>
  <si>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</si>
  <si>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</si>
  <si>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</si>
  <si>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</si>
  <si>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</si>
  <si>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</si>
  <si>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</si>
  <si>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</si>
  <si>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</si>
  <si>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</si>
  <si>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</si>
  <si>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</si>
  <si>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</si>
  <si>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</si>
  <si>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</si>
  <si>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</si>
  <si>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</si>
  <si>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</si>
  <si>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</si>
  <si>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</si>
  <si>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</si>
  <si>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</si>
  <si>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</si>
  <si>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</si>
  <si>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</si>
  <si>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</si>
  <si>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</si>
  <si>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</si>
  <si>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</si>
  <si>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</si>
  <si>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</si>
  <si>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</si>
  <si>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</si>
  <si>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</si>
  <si>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</si>
  <si>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</si>
  <si>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</si>
  <si>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</si>
  <si>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</si>
  <si>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</si>
  <si>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</si>
  <si>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</si>
  <si>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</si>
  <si>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</si>
  <si>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</si>
  <si>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</si>
  <si>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</si>
  <si>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</si>
  <si>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</si>
  <si>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</si>
  <si>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</si>
  <si>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</si>
  <si>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</si>
  <si>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</si>
  <si>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</si>
  <si>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</si>
  <si>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</si>
  <si>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</si>
  <si>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</si>
  <si>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</si>
  <si>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</si>
  <si>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</si>
  <si>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</si>
  <si>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</si>
  <si>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</si>
  <si>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</si>
  <si>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</si>
  <si>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</si>
  <si>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</si>
  <si>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</si>
  <si>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</si>
  <si>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</si>
  <si>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</si>
  <si>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</si>
  <si>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</si>
  <si>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</si>
  <si>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</si>
  <si>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</si>
  <si>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</si>
  <si>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</si>
  <si>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</si>
  <si>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</si>
  <si>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</si>
  <si>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</si>
  <si>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</si>
  <si>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</si>
  <si>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</si>
  <si>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</si>
  <si>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</si>
  <si>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</si>
  <si>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</si>
  <si>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</si>
  <si>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</si>
  <si>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</si>
  <si>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</si>
  <si>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</si>
  <si>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</si>
  <si>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</si>
  <si>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</si>
  <si>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</si>
  <si>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</si>
  <si>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</si>
  <si>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</si>
  <si>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</si>
  <si>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</si>
  <si>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</si>
  <si>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</si>
  <si>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</si>
  <si>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</si>
  <si>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</si>
  <si>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</si>
  <si>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</si>
  <si>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</si>
  <si>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</si>
  <si>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</si>
  <si>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</si>
  <si>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</si>
  <si>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</si>
  <si>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</si>
  <si>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</si>
  <si>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</si>
  <si>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</si>
  <si>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</si>
  <si>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</si>
  <si>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</si>
  <si>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</si>
  <si>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</si>
  <si>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</si>
  <si>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</si>
  <si>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</si>
  <si>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</si>
  <si>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</si>
  <si>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</si>
  <si>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</si>
  <si>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</si>
  <si>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</si>
  <si>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</si>
  <si>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</si>
  <si>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</si>
  <si>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</si>
  <si>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</si>
  <si>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</si>
  <si>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</si>
  <si>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</si>
  <si>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</si>
  <si>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</si>
  <si>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</si>
  <si>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</si>
  <si>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</si>
  <si>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</si>
  <si>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</si>
  <si>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</si>
  <si>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</si>
  <si>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</si>
  <si>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</si>
  <si>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</si>
  <si>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</si>
  <si>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</si>
  <si>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</si>
  <si>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</si>
  <si>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</si>
  <si>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</si>
  <si>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</si>
  <si>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</si>
  <si>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</si>
  <si>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</si>
  <si>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</si>
  <si>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</si>
  <si>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</si>
  <si>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</si>
  <si>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</si>
  <si>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</si>
  <si>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</si>
  <si>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</si>
  <si>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</si>
  <si>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</si>
  <si>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</si>
  <si>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</si>
  <si>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</si>
  <si>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</si>
  <si>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</si>
  <si>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</si>
  <si>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</si>
  <si>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</si>
  <si>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</si>
  <si>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</si>
  <si>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</si>
  <si>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</si>
  <si>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</si>
  <si>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</si>
  <si>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</si>
  <si>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</si>
  <si>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</si>
  <si>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</si>
  <si>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</si>
  <si>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</si>
  <si>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</si>
  <si>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</si>
  <si>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</si>
  <si>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</si>
  <si>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</si>
  <si>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</si>
  <si>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</si>
  <si>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</si>
  <si>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</si>
  <si>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</si>
  <si>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</si>
  <si>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</si>
  <si>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</si>
  <si>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</si>
  <si>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</si>
  <si>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</si>
  <si>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</si>
  <si>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</si>
  <si>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</si>
  <si>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</si>
  <si>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</si>
  <si>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</si>
  <si>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</si>
  <si>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</si>
  <si>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</si>
  <si>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</si>
  <si>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</si>
  <si>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</si>
  <si>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</si>
  <si>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</si>
  <si>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</si>
  <si>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</si>
  <si>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</si>
  <si>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</si>
  <si>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</si>
  <si>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</si>
  <si>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</si>
  <si>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</si>
  <si>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</si>
  <si>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</si>
  <si>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</si>
  <si>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</si>
  <si>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</si>
  <si>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</si>
  <si>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</si>
  <si>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</si>
  <si>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</si>
  <si>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</si>
  <si>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</si>
  <si>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</si>
  <si>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</si>
  <si>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</si>
  <si>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</si>
  <si>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</si>
  <si>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</si>
  <si>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</si>
  <si>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</si>
  <si>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</si>
  <si>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</si>
  <si>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</si>
  <si>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</si>
  <si>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</si>
  <si>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</si>
  <si>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</si>
  <si>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</si>
  <si>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</si>
  <si>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</si>
  <si>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</si>
  <si>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</si>
  <si>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</si>
  <si>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</si>
  <si>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</si>
  <si>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</si>
  <si>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</si>
  <si>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</si>
  <si>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</si>
  <si>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</si>
  <si>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</si>
  <si>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</si>
  <si>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</si>
  <si>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</si>
  <si>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</si>
  <si>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</si>
  <si>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</si>
  <si>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</si>
  <si>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</si>
  <si>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</si>
  <si>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</si>
  <si>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</si>
  <si>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</si>
  <si>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</si>
  <si>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</si>
  <si>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</si>
  <si>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</si>
  <si>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</si>
  <si>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</si>
  <si>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</si>
  <si>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</si>
  <si>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</si>
  <si>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</si>
  <si>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</si>
  <si>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</si>
  <si>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</si>
  <si>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</si>
  <si>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</si>
  <si>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</si>
  <si>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</si>
  <si>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</si>
  <si>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</si>
  <si>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</si>
  <si>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</si>
  <si>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</si>
  <si>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</si>
  <si>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</si>
  <si>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</si>
  <si>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</si>
  <si>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</si>
  <si>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</si>
  <si>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</si>
  <si>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</si>
  <si>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</si>
  <si>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</si>
  <si>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</si>
  <si>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</si>
  <si>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</si>
  <si>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</si>
  <si>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</si>
  <si>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</si>
  <si>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</si>
  <si>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</si>
  <si>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</si>
  <si>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</si>
  <si>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</si>
  <si>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</si>
  <si>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</si>
  <si>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</si>
  <si>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</si>
  <si>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</si>
  <si>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</si>
  <si>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</si>
  <si>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</si>
  <si>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</si>
  <si>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</si>
  <si>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</si>
  <si>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</si>
  <si>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</si>
  <si>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</si>
  <si>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</si>
  <si>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</si>
  <si>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</si>
  <si>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</si>
  <si>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</si>
  <si>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</si>
  <si>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</si>
  <si>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</si>
  <si>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</si>
  <si>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</si>
  <si>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</si>
  <si>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</si>
  <si>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</si>
  <si>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</si>
  <si>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</si>
  <si>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</si>
  <si>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</si>
  <si>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</si>
  <si>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</si>
  <si>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</si>
  <si>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</si>
  <si>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</si>
  <si>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</si>
  <si>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</si>
  <si>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</si>
  <si>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</si>
  <si>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</si>
  <si>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</si>
  <si>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</si>
  <si>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</si>
  <si>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</si>
  <si>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</si>
  <si>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</si>
  <si>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</si>
  <si>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</si>
  <si>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</si>
  <si>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</si>
  <si>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</si>
  <si>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</si>
  <si>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</si>
  <si>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</si>
  <si>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</si>
  <si>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</si>
  <si>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</si>
  <si>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</si>
  <si>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</si>
  <si>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</si>
  <si>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</si>
  <si>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</si>
  <si>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</si>
  <si>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</si>
  <si>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</si>
  <si>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</si>
  <si>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</si>
  <si>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</si>
  <si>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</si>
  <si>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</si>
  <si>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</si>
  <si>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</si>
  <si>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</si>
  <si>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</si>
  <si>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</si>
  <si>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</si>
  <si>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</si>
  <si>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</si>
  <si>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</si>
  <si>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</si>
  <si>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</si>
  <si>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</si>
  <si>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</si>
  <si>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</si>
  <si>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</si>
  <si>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</si>
  <si>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</si>
  <si>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</si>
  <si>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</si>
  <si>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</si>
  <si>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</si>
  <si>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</si>
  <si>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</si>
  <si>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</si>
  <si>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</si>
  <si>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</si>
  <si>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</si>
  <si>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</si>
  <si>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</si>
  <si>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</si>
  <si>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</si>
  <si>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</si>
  <si>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</si>
  <si>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</si>
  <si>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</si>
  <si>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</si>
  <si>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</si>
  <si>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</si>
  <si>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</si>
  <si>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</si>
  <si>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</si>
  <si>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</si>
  <si>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</si>
  <si>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</si>
  <si>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</si>
  <si>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</si>
  <si>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</si>
  <si>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</si>
  <si>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</si>
  <si>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</si>
  <si>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</si>
  <si>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</si>
  <si>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</si>
  <si>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</si>
  <si>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</si>
  <si>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</si>
  <si>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</si>
  <si>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</si>
  <si>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</si>
  <si>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</si>
  <si>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</si>
  <si>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</si>
  <si>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</si>
  <si>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</si>
  <si>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</si>
  <si>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</si>
  <si>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</si>
  <si>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</si>
  <si>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</si>
  <si>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</si>
  <si>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</si>
  <si>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</si>
  <si>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</si>
  <si>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</si>
  <si>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</si>
  <si>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</si>
  <si>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</si>
  <si>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</si>
  <si>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</si>
  <si>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</si>
  <si>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</si>
  <si>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</si>
  <si>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</si>
  <si>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</si>
  <si>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</si>
  <si>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</si>
  <si>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</si>
  <si>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</si>
  <si>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</si>
  <si>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</si>
  <si>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</si>
  <si>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</si>
  <si>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</si>
  <si>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</si>
  <si>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</si>
  <si>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</si>
  <si>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</si>
  <si>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</si>
  <si>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</si>
  <si>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</si>
  <si>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</si>
  <si>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</si>
  <si>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</si>
  <si>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</si>
  <si>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</si>
  <si>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</si>
  <si>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</si>
  <si>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</si>
  <si>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</si>
  <si>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</si>
  <si>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</si>
  <si>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</si>
  <si>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</si>
  <si>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</si>
  <si>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</si>
  <si>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</si>
  <si>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</si>
  <si>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</si>
  <si>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</si>
  <si>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</si>
  <si>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</si>
  <si>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</si>
  <si>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</si>
  <si>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</si>
  <si>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</si>
  <si>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</si>
  <si>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</si>
  <si>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</si>
  <si>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</si>
  <si>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</si>
  <si>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</si>
  <si>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</si>
  <si>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</si>
  <si>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</si>
  <si>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</si>
  <si>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</si>
  <si>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</si>
  <si>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</si>
  <si>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</si>
  <si>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</si>
  <si>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</si>
  <si>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</si>
  <si>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</si>
  <si>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</si>
  <si>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</si>
  <si>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</si>
  <si>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</si>
  <si>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</si>
  <si>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</si>
  <si>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</si>
  <si>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</si>
  <si>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</si>
  <si>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</si>
  <si>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</si>
  <si>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</si>
  <si>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</si>
  <si>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</si>
  <si>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</si>
  <si>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</si>
  <si>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</si>
  <si>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</si>
  <si>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</si>
  <si>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</si>
  <si>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</si>
  <si>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</si>
  <si>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</si>
  <si>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</si>
  <si>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</si>
  <si>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</si>
  <si>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</si>
  <si>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</si>
  <si>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</si>
  <si>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</si>
  <si>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</si>
  <si>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</si>
  <si>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</si>
  <si>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</si>
  <si>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</si>
  <si>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</si>
  <si>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</si>
  <si>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</si>
  <si>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</si>
  <si>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</si>
  <si>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</si>
  <si>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</si>
  <si>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</si>
  <si>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</si>
  <si>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</si>
  <si>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</si>
  <si>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</si>
  <si>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</si>
  <si>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</si>
  <si>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</si>
  <si>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</si>
  <si>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</si>
  <si>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</si>
  <si>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</si>
  <si>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</si>
  <si>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</si>
  <si>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</si>
  <si>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</si>
  <si>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</si>
  <si>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</si>
  <si>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</si>
  <si>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</si>
  <si>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</si>
  <si>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</si>
  <si>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</si>
  <si>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</si>
  <si>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</si>
  <si>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</si>
  <si>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</si>
  <si>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</si>
  <si>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</si>
  <si>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</si>
  <si>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</si>
  <si>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</si>
  <si>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</si>
  <si>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</si>
  <si>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</si>
  <si>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</si>
  <si>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</si>
  <si>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</si>
  <si>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</si>
  <si>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</si>
  <si>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</si>
  <si>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</si>
  <si>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</si>
  <si>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</si>
  <si>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</si>
  <si>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</si>
  <si>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</si>
  <si>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</si>
  <si>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</si>
  <si>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</si>
  <si>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</si>
  <si>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</si>
  <si>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</si>
  <si>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</si>
  <si>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</si>
  <si>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</si>
  <si>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</si>
  <si>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</si>
  <si>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</si>
  <si>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</si>
  <si>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</si>
  <si>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</si>
  <si>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</si>
  <si>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</si>
  <si>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</si>
  <si>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</si>
  <si>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</si>
  <si>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</si>
  <si>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</si>
  <si>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</si>
  <si>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</si>
  <si>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</si>
  <si>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</si>
  <si>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</si>
  <si>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</si>
  <si>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</si>
  <si>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</si>
  <si>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</si>
  <si>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</si>
  <si>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</si>
  <si>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</si>
  <si>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</si>
  <si>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</si>
  <si>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</si>
  <si>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</si>
  <si>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</si>
  <si>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</si>
  <si>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</si>
  <si>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</si>
  <si>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</si>
  <si>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</si>
  <si>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</si>
  <si>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</si>
  <si>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</si>
  <si>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</si>
  <si>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</si>
  <si>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</si>
  <si>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</si>
  <si>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</si>
  <si>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</si>
  <si>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</si>
  <si>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</si>
  <si>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</si>
  <si>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</si>
  <si>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</si>
  <si>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</si>
  <si>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</si>
  <si>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</si>
  <si>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</si>
  <si>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</si>
  <si>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</si>
  <si>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</si>
  <si>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</si>
  <si>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</si>
  <si>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</si>
  <si>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</si>
  <si>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</si>
  <si>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</si>
  <si>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</si>
  <si>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</si>
  <si>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</si>
  <si>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</si>
  <si>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</si>
  <si>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</si>
  <si>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</si>
  <si>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</si>
  <si>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</si>
  <si>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</si>
  <si>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</si>
  <si>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</si>
  <si>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</si>
  <si>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</si>
  <si>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</si>
  <si>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</si>
  <si>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</si>
  <si>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</si>
  <si>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</si>
  <si>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</si>
  <si>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</si>
  <si>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</si>
  <si>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</si>
  <si>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</si>
  <si>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</si>
  <si>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</si>
  <si>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</si>
  <si>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</si>
  <si>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</si>
  <si>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</si>
  <si>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</si>
  <si>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</si>
  <si>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</si>
  <si>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</si>
  <si>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</si>
  <si>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</si>
  <si>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</si>
  <si>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</si>
  <si>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</si>
  <si>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</si>
  <si>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</si>
  <si>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</si>
  <si>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</si>
  <si>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</si>
  <si>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</si>
  <si>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</si>
  <si>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</si>
  <si>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</si>
  <si>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</si>
  <si>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</si>
  <si>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</si>
  <si>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</si>
  <si>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</si>
  <si>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</si>
  <si>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</si>
  <si>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</si>
  <si>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</si>
  <si>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</si>
  <si>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</si>
  <si>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</si>
  <si>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</si>
  <si>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</si>
  <si>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</si>
  <si>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</si>
  <si>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</si>
  <si>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</si>
  <si>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</si>
  <si>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</si>
  <si>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</si>
  <si>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</si>
  <si>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</si>
  <si>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</si>
  <si>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</si>
  <si>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</si>
  <si>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</si>
  <si>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</si>
  <si>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</si>
  <si>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</si>
  <si>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</si>
  <si>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</si>
  <si>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</si>
  <si>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</si>
  <si>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</si>
  <si>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</si>
  <si>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</si>
  <si>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</si>
  <si>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</si>
  <si>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</si>
  <si>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</si>
  <si>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</si>
  <si>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</si>
  <si>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</si>
  <si>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</si>
  <si>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</si>
  <si>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</si>
  <si>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</si>
  <si>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</si>
  <si>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</si>
  <si>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</si>
  <si>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</si>
  <si>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</si>
  <si>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</si>
  <si>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</si>
  <si>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</si>
  <si>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</si>
  <si>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</si>
  <si>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</si>
  <si>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</si>
  <si>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</si>
  <si>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</si>
  <si>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</si>
  <si>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</si>
  <si>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</si>
  <si>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</si>
  <si>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</si>
  <si>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</si>
  <si>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</si>
  <si>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</si>
  <si>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</si>
  <si>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</si>
  <si>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</si>
  <si>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</si>
  <si>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</si>
  <si>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</si>
  <si>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</si>
  <si>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</si>
  <si>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</si>
  <si>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</si>
  <si>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</si>
  <si>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</si>
  <si>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</si>
  <si>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</si>
  <si>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</si>
  <si>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</si>
  <si>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</si>
  <si>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</si>
  <si>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</si>
  <si>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</si>
  <si>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</si>
  <si>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</si>
  <si>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</si>
  <si>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</si>
  <si>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</si>
  <si>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</si>
  <si>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</si>
  <si>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</si>
  <si>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</si>
  <si>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</si>
  <si>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</si>
  <si>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</si>
  <si>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</si>
  <si>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</si>
  <si>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</si>
  <si>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</si>
  <si>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</si>
  <si>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</si>
  <si>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</si>
  <si>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</si>
  <si>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</si>
  <si>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</si>
  <si>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</si>
  <si>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</si>
  <si>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</si>
  <si>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</si>
  <si>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</si>
  <si>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</si>
  <si>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</si>
  <si>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</si>
  <si>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</si>
  <si>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</si>
  <si>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</si>
  <si>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</si>
  <si>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</si>
  <si>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</si>
  <si>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</si>
  <si>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</si>
  <si>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</si>
  <si>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</si>
  <si>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</si>
  <si>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</si>
  <si>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</si>
  <si>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</si>
  <si>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</si>
  <si>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</si>
  <si>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</si>
  <si>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</si>
  <si>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</si>
  <si>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</si>
  <si>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</si>
  <si>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</si>
  <si>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</si>
  <si>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</si>
  <si>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</si>
  <si>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</si>
  <si>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</si>
  <si>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</si>
  <si>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</si>
  <si>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</si>
  <si>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</si>
  <si>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</si>
  <si>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</si>
  <si>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</si>
  <si>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</si>
  <si>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</si>
  <si>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</si>
  <si>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</si>
  <si>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</si>
  <si>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</si>
  <si>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</si>
  <si>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</si>
  <si>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</si>
  <si>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</si>
  <si>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</si>
  <si>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</si>
  <si>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</si>
  <si>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</si>
  <si>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</si>
  <si>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</si>
  <si>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</si>
  <si>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</si>
  <si>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</si>
  <si>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</si>
  <si>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</si>
  <si>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</si>
  <si>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</si>
  <si>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</si>
  <si>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</si>
  <si>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</si>
  <si>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</si>
  <si>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</si>
  <si>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</si>
  <si>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</si>
  <si>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</si>
  <si>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</si>
  <si>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</si>
  <si>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</si>
  <si>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</si>
  <si>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</si>
  <si>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</si>
  <si>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</si>
  <si>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</si>
  <si>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</si>
  <si>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</si>
  <si>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</si>
  <si>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</si>
  <si>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</si>
  <si>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</si>
  <si>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</si>
  <si>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</si>
  <si>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</si>
  <si>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</si>
  <si>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</si>
  <si>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</si>
  <si>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</si>
  <si>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</si>
  <si>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</si>
  <si>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</si>
  <si>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</si>
  <si>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</si>
  <si>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</si>
  <si>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</si>
  <si>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</si>
  <si>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</si>
  <si>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</si>
  <si>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</si>
  <si>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</si>
  <si>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</si>
  <si>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</si>
  <si>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</si>
  <si>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</si>
  <si>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</si>
  <si>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</si>
  <si>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</si>
  <si>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</si>
  <si>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</si>
  <si>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</si>
  <si>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</si>
  <si>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</si>
  <si>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</si>
  <si>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</si>
  <si>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</si>
  <si>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</si>
  <si>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</si>
  <si>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</si>
  <si>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</si>
  <si>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</si>
  <si>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</si>
  <si>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</si>
  <si>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</si>
  <si>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</si>
  <si>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</si>
  <si>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</si>
  <si>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</si>
  <si>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</si>
  <si>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</si>
  <si>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</si>
  <si>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</si>
  <si>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</si>
  <si>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</si>
  <si>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</si>
  <si>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</si>
  <si>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</si>
  <si>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</si>
  <si>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</si>
  <si>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</si>
  <si>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</si>
  <si>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</si>
  <si>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</si>
  <si>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</si>
  <si>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</si>
  <si>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</si>
  <si>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</si>
  <si>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</si>
  <si>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</si>
  <si>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</si>
  <si>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</si>
  <si>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</si>
  <si>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</si>
  <si>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</si>
  <si>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</si>
  <si>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</si>
  <si>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</si>
  <si>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</si>
  <si>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</si>
  <si>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</si>
  <si>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</si>
  <si>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</si>
  <si>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</si>
  <si>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</si>
  <si>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</si>
  <si>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</si>
  <si>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</si>
  <si>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</si>
  <si>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</si>
  <si>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</si>
  <si>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</si>
  <si>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</si>
  <si>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</si>
  <si>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</si>
  <si>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</si>
  <si>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</si>
  <si>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</si>
  <si>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</si>
  <si>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</si>
  <si>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</si>
  <si>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</si>
  <si>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</si>
  <si>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</si>
  <si>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</si>
  <si>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</si>
  <si>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</si>
  <si>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</si>
  <si>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</si>
  <si>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</si>
  <si>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</si>
  <si>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</si>
  <si>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</si>
  <si>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</si>
  <si>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</si>
  <si>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</si>
  <si>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</si>
  <si>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</si>
  <si>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</si>
  <si>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</si>
  <si>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</si>
  <si>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</si>
  <si>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</si>
  <si>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</si>
  <si>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</si>
  <si>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</si>
  <si>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</si>
  <si>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</si>
  <si>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</si>
  <si>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</si>
  <si>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</si>
  <si>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</si>
  <si>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</si>
  <si>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</si>
  <si>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</si>
  <si>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</si>
  <si>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</si>
  <si>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</si>
  <si>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</si>
  <si>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</si>
  <si>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</si>
  <si>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</si>
  <si>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</si>
  <si>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</si>
  <si>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</si>
  <si>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</si>
  <si>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</si>
  <si>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</si>
  <si>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</si>
  <si>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</si>
  <si>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</si>
  <si>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</si>
  <si>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</si>
  <si>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</si>
  <si>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</si>
  <si>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</si>
  <si>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</si>
  <si>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</si>
  <si>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</si>
  <si>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</si>
  <si>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</si>
  <si>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</si>
  <si>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</si>
  <si>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</si>
  <si>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</si>
  <si>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</si>
  <si>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</si>
  <si>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</si>
  <si>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</si>
  <si>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</si>
  <si>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</si>
  <si>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</si>
  <si>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</si>
  <si>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</si>
  <si>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</si>
  <si>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</si>
  <si>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</si>
  <si>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</si>
  <si>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</si>
  <si>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</si>
  <si>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</si>
  <si>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</si>
  <si>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</si>
  <si>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</si>
  <si>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</si>
  <si>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</si>
  <si>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</si>
  <si>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</si>
  <si>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</si>
  <si>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</si>
  <si>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</si>
  <si>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</si>
  <si>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</si>
  <si>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</si>
  <si>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</si>
  <si>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</si>
  <si>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</si>
  <si>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</si>
  <si>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</si>
  <si>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</si>
  <si>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</si>
  <si>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</si>
  <si>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</si>
  <si>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</si>
  <si>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</si>
  <si>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</si>
  <si>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</si>
  <si>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</si>
  <si>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</si>
  <si>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</si>
  <si>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</si>
  <si>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</si>
  <si>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</si>
  <si>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</si>
  <si>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</si>
  <si>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</si>
  <si>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</si>
  <si>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</si>
  <si>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</si>
  <si>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</si>
  <si>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</si>
  <si>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</si>
  <si>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</si>
  <si>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</si>
  <si>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</si>
  <si>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</si>
  <si>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</si>
  <si>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</si>
  <si>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</si>
  <si>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</si>
  <si>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</si>
  <si>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</si>
  <si>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</si>
  <si>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</si>
  <si>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</si>
  <si>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</si>
  <si>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</si>
  <si>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</si>
  <si>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</si>
  <si>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</si>
  <si>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</si>
  <si>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</si>
  <si>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</si>
  <si>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</si>
  <si>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</si>
  <si>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</si>
  <si>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</si>
  <si>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</si>
  <si>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</si>
  <si>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</si>
  <si>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</si>
  <si>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</si>
  <si>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</si>
  <si>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</si>
  <si>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</si>
  <si>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</si>
  <si>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</si>
  <si>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</si>
  <si>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</si>
  <si>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</si>
  <si>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</si>
  <si>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</si>
  <si>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</si>
  <si>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</si>
  <si>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</si>
  <si>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</si>
  <si>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</si>
  <si>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</si>
  <si>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</si>
  <si>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</si>
  <si>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</si>
  <si>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</si>
  <si>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</si>
  <si>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</si>
  <si>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</si>
  <si>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</si>
  <si>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</si>
  <si>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</si>
  <si>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</si>
  <si>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</si>
  <si>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</si>
  <si>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</si>
  <si>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</si>
  <si>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</si>
  <si>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</si>
  <si>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</si>
  <si>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</si>
  <si>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</si>
  <si>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</si>
  <si>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</si>
  <si>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</si>
  <si>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</si>
  <si>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</si>
  <si>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</si>
  <si>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</si>
  <si>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</si>
  <si>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</si>
  <si>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</si>
  <si>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</si>
  <si>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</si>
  <si>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</si>
  <si>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</si>
  <si>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</si>
  <si>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</si>
  <si>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</si>
  <si>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</si>
  <si>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</si>
  <si>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</si>
  <si>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</si>
  <si>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</si>
  <si>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</si>
  <si>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</si>
  <si>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</si>
  <si>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</si>
  <si>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</si>
  <si>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</si>
  <si>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</si>
  <si>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</si>
  <si>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</si>
  <si>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</si>
  <si>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</si>
  <si>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</si>
  <si>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</si>
  <si>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</si>
  <si>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</si>
  <si>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</si>
  <si>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</si>
  <si>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</si>
  <si>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</si>
  <si>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</si>
  <si>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</si>
  <si>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</si>
  <si>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</si>
  <si>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</si>
  <si>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</si>
  <si>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</si>
  <si>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</si>
  <si>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</si>
  <si>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</si>
  <si>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</si>
  <si>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</si>
  <si>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</si>
  <si>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</si>
  <si>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</si>
  <si>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</si>
  <si>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</si>
  <si>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</si>
  <si>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</si>
  <si>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</si>
  <si>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</si>
  <si>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</si>
  <si>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</si>
  <si>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</si>
  <si>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</si>
  <si>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</si>
  <si>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</si>
  <si>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</si>
  <si>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</si>
  <si>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</si>
  <si>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</si>
  <si>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</si>
  <si>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</si>
  <si>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</si>
  <si>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</si>
  <si>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</si>
  <si>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</si>
  <si>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</si>
  <si>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</si>
  <si>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</si>
  <si>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</si>
  <si>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</si>
  <si>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</si>
  <si>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</si>
  <si>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</si>
  <si>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</si>
  <si>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</si>
  <si>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</si>
  <si>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</si>
  <si>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</si>
  <si>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</si>
  <si>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</si>
  <si>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</si>
  <si>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</si>
  <si>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</si>
  <si>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</si>
  <si>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</si>
  <si>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</si>
  <si>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</si>
  <si>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</si>
  <si>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</si>
  <si>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</si>
  <si>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</si>
  <si>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</si>
  <si>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</si>
  <si>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</si>
  <si>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</si>
  <si>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</si>
  <si>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</si>
  <si>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</si>
  <si>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</si>
  <si>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</si>
  <si>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</si>
  <si>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</si>
  <si>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</si>
  <si>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</si>
  <si>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</si>
  <si>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</si>
  <si>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</si>
  <si>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</si>
  <si>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</si>
  <si>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</si>
  <si>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</si>
  <si>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</si>
  <si>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</si>
  <si>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</si>
  <si>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</si>
  <si>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</si>
  <si>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</si>
  <si>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</si>
  <si>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</si>
  <si>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</si>
  <si>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</si>
  <si>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</si>
  <si>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</si>
  <si>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</si>
  <si>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</si>
  <si>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</si>
  <si>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</si>
  <si>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</si>
  <si>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</si>
  <si>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</si>
  <si>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</si>
  <si>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</si>
  <si>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</si>
  <si>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</si>
  <si>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</si>
  <si>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</si>
  <si>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</si>
  <si>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</si>
  <si>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</si>
  <si>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</si>
  <si>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</si>
  <si>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</si>
  <si>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</si>
  <si>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</si>
  <si>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</si>
  <si>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</si>
  <si>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</si>
  <si>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</si>
  <si>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</si>
  <si>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</si>
  <si>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</si>
  <si>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</si>
  <si>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</si>
  <si>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</si>
  <si>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</si>
  <si>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</si>
  <si>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</si>
  <si>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</si>
  <si>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</si>
  <si>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</si>
  <si>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</si>
  <si>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</si>
  <si>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</si>
  <si>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</si>
  <si>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</si>
  <si>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</si>
  <si>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</si>
  <si>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</si>
  <si>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</si>
  <si>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</si>
  <si>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</si>
  <si>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</si>
  <si>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</si>
  <si>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</si>
  <si>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</si>
  <si>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</si>
  <si>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</si>
  <si>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</si>
  <si>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</si>
  <si>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</si>
  <si>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</si>
  <si>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</si>
  <si>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</si>
  <si>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</si>
  <si>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</si>
  <si>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</si>
  <si>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</si>
  <si>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</si>
  <si>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</si>
  <si>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</si>
  <si>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</si>
  <si>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</si>
  <si>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</si>
  <si>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</si>
  <si>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</si>
  <si>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</si>
  <si>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</si>
  <si>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</si>
  <si>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</si>
  <si>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</si>
  <si>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</si>
  <si>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</si>
  <si>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</si>
  <si>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</si>
  <si>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</si>
  <si>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</si>
  <si>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</si>
  <si>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</si>
  <si>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</si>
  <si>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</si>
  <si>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</si>
  <si>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</si>
  <si>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</si>
  <si>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</si>
  <si>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</si>
  <si>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</si>
  <si>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</si>
  <si>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</si>
  <si>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</si>
  <si>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</si>
  <si>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</si>
  <si>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</si>
  <si>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</si>
  <si>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</si>
  <si>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</si>
  <si>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</si>
  <si>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</si>
  <si>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</si>
  <si>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</si>
  <si>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</si>
  <si>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</si>
  <si>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</si>
  <si>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</si>
  <si>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</si>
  <si>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</si>
  <si>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</si>
  <si>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</si>
  <si>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</si>
  <si>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</si>
  <si>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</si>
  <si>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</si>
  <si>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</si>
  <si>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</si>
  <si>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</si>
  <si>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</si>
  <si>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</si>
  <si>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</si>
  <si>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</si>
  <si>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</si>
  <si>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</si>
  <si>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</si>
  <si>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</si>
  <si>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</si>
  <si>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</si>
  <si>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</si>
  <si>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</si>
  <si>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</si>
  <si>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</si>
  <si>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</si>
  <si>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</si>
  <si>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</si>
  <si>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</si>
  <si>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</si>
  <si>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</si>
  <si>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</si>
  <si>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</si>
  <si>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</si>
  <si>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</si>
  <si>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</si>
  <si>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</si>
  <si>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</si>
  <si>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</si>
  <si>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</si>
  <si>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</si>
  <si>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</si>
  <si>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</si>
  <si>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</si>
  <si>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</si>
  <si>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</si>
  <si>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</si>
  <si>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</si>
  <si>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</si>
  <si>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</si>
  <si>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</si>
  <si>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</si>
  <si>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</si>
  <si>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</si>
  <si>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</si>
  <si>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</si>
  <si>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</si>
  <si>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</si>
  <si>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</si>
  <si>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</si>
  <si>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</si>
  <si>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</si>
  <si>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</si>
  <si>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</si>
  <si>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</si>
  <si>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</si>
  <si>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</si>
  <si>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</si>
  <si>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</si>
  <si>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</si>
  <si>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</si>
  <si>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</si>
  <si>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</si>
  <si>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</si>
  <si>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</si>
  <si>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</si>
  <si>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</si>
  <si>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</si>
  <si>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</si>
  <si>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</si>
  <si>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</si>
  <si>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</si>
  <si>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</si>
  <si>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</si>
  <si>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</si>
  <si>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</si>
  <si>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</si>
  <si>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</si>
  <si>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</si>
  <si>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</si>
  <si>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</si>
  <si>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</si>
  <si>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</si>
  <si>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</si>
  <si>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</si>
  <si>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</si>
  <si>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</si>
  <si>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</si>
  <si>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</si>
  <si>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</si>
  <si>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</si>
  <si>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</si>
  <si>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</si>
  <si>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</si>
  <si>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</si>
  <si>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</si>
  <si>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</si>
  <si>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</si>
  <si>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</si>
  <si>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</si>
  <si>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</si>
  <si>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</si>
  <si>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</si>
  <si>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</si>
  <si>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</si>
  <si>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</si>
  <si>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</si>
  <si>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</si>
  <si>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</si>
  <si>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</si>
  <si>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</si>
  <si>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</si>
  <si>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</si>
  <si>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</si>
  <si>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</si>
  <si>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</si>
  <si>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</si>
  <si>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</si>
  <si>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</si>
  <si>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</si>
  <si>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</si>
  <si>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</si>
  <si>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</si>
  <si>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</si>
  <si>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</si>
  <si>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</si>
  <si>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</si>
  <si>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</si>
  <si>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</si>
  <si>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</si>
  <si>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</si>
  <si>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</si>
  <si>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</si>
  <si>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</si>
  <si>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</si>
  <si>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</si>
  <si>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</si>
  <si>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</si>
  <si>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</si>
  <si>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</si>
  <si>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</si>
  <si>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</si>
  <si>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</si>
  <si>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</si>
  <si>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</si>
  <si>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</si>
  <si>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</si>
  <si>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</si>
  <si>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</si>
  <si>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</si>
  <si>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</si>
  <si>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</si>
  <si>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</si>
  <si>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</si>
  <si>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</si>
  <si>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</si>
  <si>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</si>
  <si>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</si>
  <si>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</si>
  <si>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</si>
  <si>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</si>
  <si>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</si>
  <si>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</si>
  <si>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</si>
  <si>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</si>
  <si>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</si>
  <si>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</si>
  <si>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</si>
  <si>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</si>
  <si>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</si>
  <si>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</si>
  <si>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</si>
  <si>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</si>
  <si>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</si>
  <si>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</si>
  <si>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</si>
  <si>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</si>
  <si>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</si>
  <si>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</si>
  <si>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</si>
  <si>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</si>
  <si>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</si>
  <si>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</si>
  <si>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</si>
  <si>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</si>
  <si>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</si>
  <si>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</si>
  <si>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</si>
  <si>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</si>
  <si>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</si>
  <si>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</si>
  <si>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</si>
  <si>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</si>
  <si>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</si>
  <si>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</si>
  <si>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</si>
  <si>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</si>
  <si>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</si>
  <si>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</si>
  <si>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</si>
  <si>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</si>
  <si>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</si>
  <si>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</si>
  <si>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</si>
  <si>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</si>
  <si>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</si>
  <si>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</si>
  <si>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</si>
  <si>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</si>
  <si>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</si>
  <si>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</si>
  <si>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</si>
  <si>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</si>
  <si>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</si>
  <si>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</si>
  <si>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</si>
  <si>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</si>
  <si>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</si>
  <si>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</si>
  <si>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</si>
  <si>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</si>
  <si>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</si>
  <si>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</si>
  <si>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</si>
  <si>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</si>
  <si>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</si>
  <si>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</si>
  <si>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</si>
  <si>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</si>
  <si>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</si>
  <si>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</si>
  <si>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</si>
  <si>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</si>
  <si>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</si>
  <si>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</si>
  <si>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</si>
  <si>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</si>
  <si>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</si>
  <si>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</si>
  <si>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</si>
  <si>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</si>
  <si>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</si>
  <si>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</si>
  <si>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</si>
  <si>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</si>
  <si>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</si>
  <si>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</si>
  <si>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</si>
  <si>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</si>
  <si>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</si>
  <si>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</si>
  <si>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</si>
  <si>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</si>
  <si>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</si>
  <si>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</si>
  <si>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</si>
  <si>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</si>
  <si>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</si>
  <si>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</si>
  <si>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</si>
  <si>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</si>
  <si>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</si>
  <si>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</si>
  <si>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</si>
  <si>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</si>
  <si>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</si>
  <si>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</si>
  <si>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</si>
  <si>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</si>
  <si>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</si>
  <si>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</si>
  <si>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</si>
  <si>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</si>
  <si>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</si>
  <si>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</si>
  <si>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</si>
  <si>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</si>
  <si>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</si>
  <si>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</si>
  <si>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</si>
  <si>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</si>
  <si>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</si>
  <si>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</si>
  <si>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</si>
  <si>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</si>
  <si>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</si>
  <si>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</si>
  <si>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</si>
  <si>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</si>
  <si>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</si>
  <si>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</si>
  <si>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</si>
  <si>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</si>
  <si>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</si>
  <si>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</si>
  <si>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</si>
  <si>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</si>
  <si>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</si>
  <si>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</si>
  <si>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</si>
  <si>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</si>
  <si>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</si>
  <si>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</si>
  <si>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</si>
  <si>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</si>
  <si>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</si>
  <si>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</si>
  <si>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</si>
  <si>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</si>
  <si>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</si>
  <si>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</si>
  <si>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</si>
  <si>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</si>
  <si>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</si>
  <si>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</si>
  <si>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</si>
  <si>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</si>
  <si>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</si>
  <si>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</si>
  <si>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</si>
  <si>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</si>
  <si>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</si>
  <si>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</si>
  <si>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</si>
  <si>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</si>
  <si>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</si>
  <si>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</si>
  <si>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</si>
  <si>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</si>
  <si>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</si>
  <si>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</si>
  <si>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</si>
  <si>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</si>
  <si>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</si>
  <si>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</si>
  <si>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</si>
  <si>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</si>
  <si>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</si>
  <si>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</si>
  <si>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</si>
  <si>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</si>
  <si>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</si>
  <si>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</si>
  <si>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</si>
  <si>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</si>
  <si>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</si>
  <si>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</si>
  <si>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</si>
  <si>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</si>
  <si>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</si>
  <si>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</si>
  <si>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</si>
  <si>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</si>
  <si>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</si>
  <si>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</si>
  <si>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</si>
  <si>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</si>
  <si>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</si>
  <si>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</si>
  <si>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</si>
  <si>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</si>
  <si>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</si>
  <si>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</si>
  <si>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</si>
  <si>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</si>
  <si>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</si>
  <si>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</si>
  <si>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</si>
  <si>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</si>
  <si>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</si>
  <si>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</si>
  <si>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</si>
  <si>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</si>
  <si>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</si>
  <si>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</si>
  <si>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</si>
  <si>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</si>
  <si>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</si>
  <si>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</si>
  <si>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</si>
  <si>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</si>
  <si>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</si>
  <si>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</si>
  <si>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</si>
  <si>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</si>
  <si>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</si>
  <si>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</si>
  <si>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</si>
  <si>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</si>
  <si>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</si>
  <si>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</si>
  <si>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</si>
  <si>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</si>
  <si>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</si>
  <si>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</si>
  <si>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</si>
  <si>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</si>
  <si>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</si>
  <si>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</si>
  <si>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</si>
  <si>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</si>
  <si>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</si>
  <si>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</si>
  <si>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</si>
  <si>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</si>
  <si>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</si>
  <si>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</si>
  <si>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</si>
  <si>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</si>
  <si>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</si>
  <si>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</si>
  <si>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</si>
  <si>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</si>
  <si>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</si>
  <si>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</si>
  <si>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</si>
  <si>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</si>
  <si>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</si>
  <si>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</si>
  <si>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</si>
  <si>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</si>
  <si>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</si>
  <si>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</si>
  <si>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</si>
  <si>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</si>
  <si>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</si>
  <si>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</si>
  <si>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</si>
  <si>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</si>
  <si>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</si>
  <si>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</si>
  <si>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</si>
  <si>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</si>
  <si>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</si>
  <si>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</si>
  <si>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</si>
  <si>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</si>
  <si>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</si>
  <si>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</si>
  <si>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</si>
  <si>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</si>
  <si>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</si>
  <si>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</si>
  <si>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</si>
  <si>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</si>
  <si>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</si>
  <si>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</si>
  <si>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</si>
  <si>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</si>
  <si>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</si>
  <si>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</si>
  <si>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</si>
  <si>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</si>
  <si>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</si>
  <si>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</si>
  <si>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</si>
  <si>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</si>
  <si>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</si>
  <si>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</si>
  <si>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</si>
  <si>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</si>
  <si>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</si>
  <si>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</si>
  <si>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</si>
  <si>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</si>
  <si>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</si>
  <si>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</si>
  <si>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</si>
  <si>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</si>
  <si>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</si>
  <si>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</si>
  <si>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</si>
  <si>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</si>
  <si>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</si>
  <si>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</si>
  <si>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</si>
  <si>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</si>
  <si>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</si>
  <si>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</si>
  <si>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</si>
  <si>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</si>
  <si>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</si>
  <si>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</si>
  <si>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</si>
  <si>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</si>
  <si>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</si>
  <si>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</si>
  <si>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</si>
  <si>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</si>
  <si>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</si>
  <si>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</si>
  <si>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</si>
  <si>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</si>
  <si>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</si>
  <si>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</si>
  <si>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</si>
  <si>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</si>
  <si>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</si>
  <si>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</si>
  <si>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</si>
  <si>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</si>
  <si>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</si>
  <si>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</si>
  <si>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</si>
  <si>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</si>
  <si>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</si>
  <si>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</si>
  <si>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</si>
  <si>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</si>
  <si>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</si>
  <si>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</si>
  <si>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</si>
  <si>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</si>
  <si>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</si>
  <si>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</si>
  <si>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</si>
  <si>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</si>
  <si>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</si>
  <si>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</si>
  <si>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</si>
  <si>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</si>
  <si>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</si>
  <si>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</si>
  <si>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</si>
  <si>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</si>
  <si>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</si>
  <si>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</si>
  <si>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</si>
  <si>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</si>
  <si>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</si>
  <si>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</si>
  <si>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</si>
  <si>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</si>
  <si>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</si>
  <si>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</si>
  <si>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</si>
  <si>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</si>
  <si>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</si>
  <si>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</si>
  <si>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</si>
  <si>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</si>
  <si>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</si>
  <si>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</si>
  <si>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</si>
  <si>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</si>
  <si>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</si>
  <si>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</si>
  <si>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</si>
  <si>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</si>
  <si>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</si>
  <si>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</si>
  <si>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</si>
  <si>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</si>
  <si>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</si>
  <si>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</si>
  <si>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</si>
  <si>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</si>
  <si>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</si>
  <si>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</si>
  <si>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</si>
  <si>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</si>
  <si>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</si>
  <si>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</si>
  <si>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</si>
  <si>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</si>
  <si>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</si>
  <si>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</si>
  <si>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</si>
  <si>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</si>
  <si>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</si>
  <si>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</si>
  <si>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</si>
  <si>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</si>
  <si>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</si>
  <si>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</si>
  <si>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</si>
  <si>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</si>
  <si>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</si>
  <si>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</si>
  <si>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</si>
  <si>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</si>
  <si>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</si>
  <si>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</si>
  <si>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</si>
  <si>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</si>
  <si>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</si>
  <si>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</si>
  <si>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</si>
  <si>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</si>
  <si>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</si>
  <si>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</si>
  <si>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</si>
  <si>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</si>
  <si>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</si>
  <si>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</si>
  <si>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</si>
  <si>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</si>
  <si>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</si>
  <si>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</si>
  <si>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</si>
  <si>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</si>
  <si>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</si>
  <si>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</si>
  <si>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</si>
  <si>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</si>
  <si>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</si>
  <si>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</si>
  <si>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</si>
  <si>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</si>
  <si>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</si>
  <si>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</si>
  <si>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</si>
  <si>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</si>
  <si>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</si>
  <si>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</si>
  <si>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</si>
  <si>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</si>
  <si>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</si>
  <si>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</si>
  <si>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</si>
  <si>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</si>
  <si>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</si>
  <si>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</si>
  <si>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</si>
  <si>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</si>
  <si>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</si>
  <si>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</si>
  <si>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</si>
  <si>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</si>
  <si>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</si>
  <si>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</si>
  <si>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</si>
  <si>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</si>
  <si>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</si>
  <si>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</si>
  <si>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</si>
  <si>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</si>
  <si>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</si>
  <si>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</si>
  <si>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</si>
  <si>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</si>
  <si>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</si>
  <si>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</si>
  <si>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</si>
  <si>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</si>
  <si>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</si>
  <si>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</si>
  <si>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</si>
  <si>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</si>
  <si>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</si>
  <si>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</si>
  <si>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</si>
  <si>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</si>
  <si>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</si>
  <si>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</si>
  <si>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</si>
  <si>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</si>
  <si>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</si>
  <si>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</si>
  <si>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</si>
  <si>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</si>
  <si>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</si>
  <si>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</si>
  <si>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</si>
  <si>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</si>
  <si>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</si>
  <si>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</si>
  <si>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</si>
  <si>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</si>
  <si>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</si>
  <si>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</si>
  <si>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</si>
  <si>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</si>
  <si>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</si>
  <si>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</si>
  <si>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</si>
  <si>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</si>
  <si>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</si>
  <si>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</si>
  <si>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</si>
  <si>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</si>
  <si>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</si>
  <si>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</si>
  <si>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</si>
  <si>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</si>
  <si>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</si>
  <si>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</si>
  <si>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</si>
  <si>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</si>
  <si>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</si>
  <si>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</si>
  <si>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</si>
  <si>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</si>
  <si>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</si>
  <si>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</si>
  <si>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</si>
  <si>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</si>
  <si>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</si>
  <si>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</si>
  <si>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</si>
  <si>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</si>
  <si>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</si>
  <si>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</si>
  <si>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</si>
  <si>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</si>
  <si>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</si>
  <si>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</si>
  <si>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</si>
  <si>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</si>
  <si>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</si>
  <si>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</si>
  <si>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</si>
  <si>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</si>
  <si>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</si>
  <si>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</si>
  <si>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</si>
  <si>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</si>
  <si>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</si>
  <si>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</si>
  <si>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</si>
  <si>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</si>
  <si>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</si>
  <si>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</si>
  <si>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</si>
  <si>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</si>
  <si>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</si>
  <si>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</si>
  <si>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</si>
  <si>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</si>
  <si>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</si>
  <si>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</si>
  <si>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</si>
  <si>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</si>
  <si>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</si>
  <si>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</si>
  <si>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</si>
  <si>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</si>
  <si>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</si>
  <si>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</si>
  <si>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</si>
  <si>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</si>
  <si>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</si>
  <si>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</si>
  <si>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</si>
  <si>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</si>
  <si>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</si>
  <si>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</si>
  <si>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</si>
  <si>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</si>
  <si>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</si>
  <si>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</si>
  <si>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</si>
  <si>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</si>
  <si>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</si>
  <si>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</si>
  <si>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</si>
  <si>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</si>
  <si>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</si>
  <si>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</si>
  <si>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</si>
  <si>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</si>
  <si>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</si>
  <si>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</si>
  <si>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</si>
  <si>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</si>
  <si>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</si>
  <si>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</si>
  <si>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</si>
  <si>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</si>
  <si>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</si>
  <si>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</si>
  <si>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</si>
  <si>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</si>
  <si>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</si>
  <si>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</si>
  <si>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</si>
  <si>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</si>
  <si>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</si>
  <si>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</si>
  <si>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</si>
  <si>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</si>
  <si>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</si>
  <si>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</si>
  <si>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</si>
  <si>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</si>
  <si>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</si>
  <si>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</si>
  <si>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</si>
  <si>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</si>
  <si>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</si>
  <si>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</si>
  <si>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</si>
  <si>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</si>
  <si>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</si>
  <si>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</si>
  <si>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</si>
  <si>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</si>
  <si>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</si>
  <si>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</si>
  <si>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</si>
  <si>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</si>
  <si>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</si>
  <si>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</si>
  <si>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</si>
  <si>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</si>
  <si>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</si>
  <si>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</si>
  <si>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</si>
  <si>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</si>
  <si>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</si>
  <si>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</si>
  <si>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</si>
  <si>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</si>
  <si>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</si>
  <si>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</si>
  <si>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</si>
  <si>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</si>
  <si>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</si>
  <si>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</si>
  <si>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</si>
  <si>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</si>
  <si>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</si>
  <si>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</si>
  <si>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</si>
  <si>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</si>
  <si>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</si>
  <si>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</si>
  <si>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</si>
  <si>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</si>
  <si>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</si>
  <si>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</si>
  <si>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</si>
  <si>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</si>
  <si>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</si>
  <si>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</si>
  <si>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</si>
  <si>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</si>
  <si>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</si>
  <si>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</si>
  <si>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</si>
  <si>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</si>
  <si>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</si>
  <si>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</si>
  <si>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</si>
  <si>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</si>
  <si>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</si>
  <si>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</si>
  <si>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</si>
  <si>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</si>
  <si>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</si>
  <si>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</si>
  <si>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</si>
  <si>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</si>
  <si>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</si>
  <si>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</si>
  <si>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</si>
  <si>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</si>
  <si>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</si>
  <si>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</si>
  <si>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</si>
  <si>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</si>
  <si>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</si>
  <si>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</si>
  <si>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</si>
  <si>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</si>
  <si>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</si>
  <si>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</si>
  <si>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</si>
  <si>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</si>
  <si>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</si>
  <si>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</si>
  <si>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</si>
  <si>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</si>
  <si>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</si>
  <si>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</si>
  <si>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</si>
  <si>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</si>
  <si>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</si>
  <si>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</si>
  <si>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</si>
  <si>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</si>
  <si>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</si>
  <si>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</si>
  <si>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</si>
  <si>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</si>
  <si>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</si>
  <si>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</si>
  <si>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</si>
  <si>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</si>
  <si>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</si>
  <si>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</si>
  <si>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</si>
  <si>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</si>
  <si>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</si>
  <si>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</si>
  <si>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</si>
  <si>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</si>
  <si>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</si>
  <si>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</si>
  <si>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</si>
  <si>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</si>
  <si>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</si>
  <si>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</si>
  <si>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</si>
  <si>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</si>
  <si>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</si>
  <si>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</si>
  <si>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</si>
  <si>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</si>
  <si>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</si>
  <si>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</si>
  <si>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</si>
  <si>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</si>
  <si>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</si>
  <si>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</si>
  <si>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</si>
  <si>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</si>
  <si>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</si>
  <si>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</si>
  <si>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</si>
  <si>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</si>
  <si>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</si>
  <si>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</si>
  <si>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</si>
  <si>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</si>
  <si>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</si>
  <si>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</si>
  <si>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</si>
  <si>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</si>
  <si>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</si>
  <si>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</si>
  <si>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</si>
  <si>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</si>
  <si>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</si>
  <si>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</si>
  <si>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</si>
  <si>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</si>
  <si>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</si>
  <si>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</si>
  <si>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</si>
  <si>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</si>
  <si>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</si>
  <si>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</si>
  <si>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</si>
  <si>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</si>
  <si>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</si>
  <si>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</si>
  <si>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</si>
  <si>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</si>
  <si>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</si>
  <si>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</si>
  <si>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</si>
  <si>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</si>
  <si>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</si>
  <si>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</si>
  <si>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</si>
  <si>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</si>
  <si>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</si>
  <si>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</si>
  <si>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</si>
  <si>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</si>
  <si>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</si>
  <si>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</si>
  <si>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</si>
  <si>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</si>
  <si>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</si>
  <si>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</si>
  <si>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</si>
  <si>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</si>
  <si>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</si>
  <si>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</si>
  <si>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</si>
  <si>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</si>
  <si>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</si>
  <si>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</si>
  <si>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</si>
  <si>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</si>
  <si>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</si>
  <si>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</si>
  <si>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</si>
  <si>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</si>
  <si>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</si>
  <si>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</si>
  <si>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</si>
  <si>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</si>
  <si>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</si>
  <si>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</si>
  <si>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</si>
  <si>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</si>
  <si>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</si>
  <si>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</si>
  <si>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</si>
  <si>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</si>
  <si>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</si>
  <si>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</si>
  <si>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</si>
  <si>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</si>
  <si>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</si>
  <si>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</si>
  <si>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</si>
  <si>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</si>
  <si>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</si>
  <si>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</si>
  <si>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</si>
  <si>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</si>
  <si>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</si>
  <si>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</si>
  <si>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</si>
  <si>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</si>
  <si>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</si>
  <si>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</si>
  <si>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</si>
  <si>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</si>
  <si>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</si>
  <si>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</si>
  <si>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</si>
  <si>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</si>
  <si>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</si>
  <si>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</si>
  <si>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</si>
  <si>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</si>
  <si>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</si>
  <si>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</si>
  <si>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</si>
  <si>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</si>
  <si>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</si>
  <si>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</si>
  <si>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</si>
  <si>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</si>
  <si>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</si>
  <si>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</si>
  <si>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</si>
  <si>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</si>
  <si>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</si>
  <si>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</si>
  <si>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</si>
  <si>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</si>
  <si>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</si>
  <si>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</si>
  <si>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</si>
  <si>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</si>
  <si>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</si>
  <si>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</si>
  <si>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</si>
  <si>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</si>
  <si>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</si>
  <si>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</si>
  <si>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</si>
  <si>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</si>
  <si>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</si>
  <si>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</si>
  <si>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</si>
  <si>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</si>
  <si>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</si>
  <si>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</si>
  <si>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</si>
  <si>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</si>
  <si>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</si>
  <si>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</si>
  <si>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</si>
  <si>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</si>
  <si>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</si>
  <si>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</si>
  <si>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</si>
  <si>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</si>
  <si>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</si>
  <si>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</si>
  <si>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</si>
  <si>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</si>
  <si>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</si>
  <si>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</si>
  <si>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</si>
  <si>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</si>
  <si>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</si>
  <si>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</si>
  <si>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</si>
  <si>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</si>
  <si>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</si>
  <si>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</si>
  <si>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</si>
  <si>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</si>
  <si>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</si>
  <si>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</si>
  <si>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</si>
  <si>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</si>
  <si>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</si>
  <si>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</si>
  <si>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</si>
  <si>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</si>
  <si>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</si>
  <si>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</si>
  <si>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</si>
  <si>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</si>
  <si>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</si>
  <si>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</si>
  <si>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</si>
  <si>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</si>
  <si>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</si>
  <si>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</si>
  <si>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</si>
  <si>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</si>
  <si>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</si>
  <si>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</si>
  <si>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</si>
  <si>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</si>
  <si>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</si>
  <si>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</si>
  <si>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</si>
  <si>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</si>
  <si>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</si>
  <si>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</si>
  <si>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</si>
  <si>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</si>
  <si>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</si>
  <si>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</si>
  <si>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</si>
  <si>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</si>
  <si>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</si>
  <si>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</si>
  <si>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</si>
  <si>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</si>
  <si>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</si>
  <si>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</si>
  <si>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</si>
  <si>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</si>
  <si>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</si>
  <si>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</si>
  <si>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</si>
  <si>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</si>
  <si>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</si>
  <si>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</si>
  <si>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</si>
  <si>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</si>
  <si>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</si>
  <si>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</si>
  <si>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</si>
  <si>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</si>
  <si>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</si>
  <si>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</si>
  <si>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</si>
  <si>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</si>
  <si>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</si>
  <si>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</si>
  <si>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</si>
  <si>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</si>
  <si>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</si>
  <si>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</si>
  <si>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</si>
  <si>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</si>
  <si>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</si>
  <si>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</si>
  <si>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</si>
  <si>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</si>
  <si>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</si>
  <si>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</si>
  <si>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</si>
  <si>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</si>
  <si>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</si>
  <si>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</si>
  <si>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</si>
  <si>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</si>
  <si>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</si>
  <si>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</si>
  <si>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</si>
  <si>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</si>
  <si>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</si>
  <si>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</si>
  <si>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</si>
  <si>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</si>
  <si>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</si>
  <si>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</si>
  <si>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</si>
  <si>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</si>
  <si>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</si>
  <si>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</si>
  <si>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</si>
  <si>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</si>
  <si>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</si>
  <si>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</si>
  <si>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</si>
  <si>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</si>
  <si>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</si>
  <si>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</si>
  <si>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</si>
  <si>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</si>
  <si>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</si>
  <si>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</si>
  <si>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</si>
  <si>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</si>
  <si>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</si>
  <si>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</si>
  <si>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</si>
  <si>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</si>
  <si>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</si>
  <si>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</si>
  <si>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</si>
  <si>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</si>
  <si>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</si>
  <si>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</si>
  <si>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</si>
  <si>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</si>
  <si>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</si>
  <si>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</si>
  <si>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</si>
  <si>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</si>
  <si>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</si>
  <si>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</si>
  <si>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</si>
  <si>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</si>
  <si>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</si>
  <si>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</si>
  <si>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</si>
  <si>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</si>
  <si>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</si>
  <si>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</si>
  <si>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</si>
  <si>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</si>
  <si>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</si>
  <si>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</si>
  <si>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</si>
  <si>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</si>
  <si>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</si>
  <si>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</si>
  <si>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</si>
  <si>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</si>
  <si>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</si>
  <si>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</si>
  <si>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</si>
  <si>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</si>
  <si>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</si>
  <si>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</si>
  <si>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</si>
  <si>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</si>
  <si>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</si>
  <si>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</si>
  <si>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</si>
  <si>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</si>
  <si>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</si>
  <si>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</si>
  <si>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</si>
  <si>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</si>
  <si>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</si>
  <si>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</si>
  <si>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</si>
  <si>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</si>
  <si>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</si>
  <si>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</si>
  <si>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</si>
  <si>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</si>
  <si>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</si>
  <si>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</si>
  <si>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</si>
  <si>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</si>
  <si>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</si>
  <si>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</si>
  <si>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</si>
  <si>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</si>
  <si>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</si>
  <si>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</si>
  <si>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</si>
  <si>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</si>
  <si>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</si>
  <si>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</si>
  <si>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</si>
  <si>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</si>
  <si>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</si>
  <si>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</si>
  <si>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</si>
  <si>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</si>
  <si>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</si>
  <si>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</si>
  <si>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</si>
  <si>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</si>
  <si>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</si>
  <si>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</si>
  <si>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</si>
  <si>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</si>
  <si>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</si>
  <si>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</si>
  <si>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</si>
  <si>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</si>
  <si>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</si>
  <si>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</si>
  <si>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</si>
  <si>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</si>
  <si>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</si>
  <si>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</si>
  <si>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</si>
  <si>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</si>
  <si>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</si>
  <si>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</si>
  <si>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</si>
  <si>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</si>
  <si>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</si>
  <si>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</si>
  <si>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</si>
  <si>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</si>
  <si>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</si>
  <si>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</si>
  <si>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</si>
  <si>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</si>
  <si>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</si>
  <si>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</si>
  <si>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</si>
  <si>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</si>
  <si>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</si>
  <si>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</si>
  <si>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</si>
  <si>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</si>
  <si>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</si>
  <si>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</si>
  <si>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</si>
  <si>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</si>
  <si>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</si>
  <si>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</si>
  <si>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</si>
  <si>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</si>
  <si>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</si>
  <si>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</si>
  <si>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</si>
  <si>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</si>
  <si>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</si>
  <si>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</si>
  <si>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</si>
  <si>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</si>
  <si>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</si>
  <si>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</si>
  <si>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</si>
  <si>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</si>
  <si>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</si>
  <si>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</si>
  <si>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</si>
  <si>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</si>
  <si>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</si>
  <si>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</si>
  <si>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</si>
  <si>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</si>
  <si>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</si>
  <si>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</si>
  <si>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</si>
  <si>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</si>
  <si>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</si>
  <si>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</si>
  <si>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</si>
  <si>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</si>
  <si>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</si>
  <si>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</si>
  <si>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</si>
  <si>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</si>
  <si>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</si>
  <si>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</si>
  <si>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</si>
  <si>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</si>
  <si>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</si>
  <si>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</si>
  <si>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</si>
  <si>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</si>
  <si>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</si>
  <si>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</si>
  <si>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</si>
  <si>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</si>
  <si>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</si>
  <si>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</si>
  <si>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</si>
  <si>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</si>
  <si>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</si>
  <si>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</si>
  <si>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</si>
  <si>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</si>
  <si>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</si>
  <si>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</si>
  <si>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</si>
  <si>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</si>
  <si>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</si>
  <si>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</si>
  <si>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</si>
  <si>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</si>
  <si>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</si>
  <si>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</si>
  <si>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</si>
  <si>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</si>
  <si>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</si>
  <si>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</si>
  <si>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</si>
  <si>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</si>
  <si>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</si>
  <si>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</si>
  <si>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</si>
  <si>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</si>
  <si>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</si>
  <si>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</si>
  <si>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</si>
  <si>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</si>
  <si>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</si>
  <si>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</si>
  <si>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</si>
  <si>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</si>
  <si>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</si>
  <si>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</si>
  <si>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</si>
  <si>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</si>
  <si>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</si>
  <si>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</si>
  <si>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</si>
  <si>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</si>
  <si>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</si>
  <si>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</si>
  <si>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</si>
  <si>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</si>
  <si>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</si>
  <si>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</si>
  <si>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</si>
  <si>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</si>
  <si>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</si>
  <si>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</si>
  <si>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</si>
  <si>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</si>
  <si>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</si>
  <si>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</si>
  <si>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</si>
  <si>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</si>
  <si>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</si>
  <si>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</si>
  <si>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</si>
  <si>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</si>
  <si>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</si>
  <si>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</si>
  <si>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</si>
  <si>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</si>
  <si>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</si>
  <si>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</si>
  <si>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</si>
  <si>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</si>
  <si>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</si>
  <si>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</si>
  <si>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</si>
  <si>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</si>
  <si>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</si>
  <si>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</si>
  <si>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</si>
  <si>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</si>
  <si>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</si>
  <si>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</si>
  <si>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</si>
  <si>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</si>
  <si>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</si>
  <si>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</si>
  <si>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</si>
  <si>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</si>
  <si>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</si>
  <si>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</si>
  <si>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</si>
  <si>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</si>
  <si>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</si>
  <si>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</si>
  <si>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</si>
  <si>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</si>
  <si>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</si>
  <si>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</si>
  <si>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</si>
  <si>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</si>
  <si>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</si>
  <si>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</si>
  <si>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</si>
  <si>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</si>
  <si>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</si>
  <si>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</si>
  <si>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</si>
  <si>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</si>
  <si>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</si>
  <si>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</si>
  <si>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</si>
  <si>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</si>
  <si>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</si>
  <si>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</si>
  <si>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</si>
  <si>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</si>
  <si>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</si>
  <si>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</si>
  <si>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</si>
  <si>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</si>
  <si>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</si>
  <si>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</si>
  <si>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</si>
  <si>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</si>
  <si>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</si>
  <si>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</si>
  <si>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</si>
  <si>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</si>
  <si>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</si>
  <si>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</si>
  <si>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</si>
  <si>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</si>
  <si>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</si>
  <si>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</si>
  <si>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</si>
  <si>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</si>
  <si>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</si>
  <si>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</si>
  <si>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</si>
  <si>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</si>
  <si>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</si>
  <si>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</si>
  <si>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</si>
  <si>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</si>
  <si>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</si>
  <si>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</si>
  <si>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</si>
  <si>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</si>
  <si>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</si>
  <si>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</si>
  <si>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</si>
  <si>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</si>
  <si>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</si>
  <si>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</si>
  <si>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</si>
  <si>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</si>
  <si>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</si>
  <si>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</si>
  <si>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</si>
  <si>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</si>
  <si>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</si>
  <si>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</si>
  <si>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</si>
  <si>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</si>
  <si>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</si>
  <si>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</si>
  <si>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</si>
  <si>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</si>
  <si>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</si>
  <si>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</si>
  <si>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</si>
  <si>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</si>
  <si>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</si>
  <si>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</si>
  <si>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</si>
  <si>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</si>
  <si>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</si>
  <si>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</si>
  <si>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</si>
  <si>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</si>
  <si>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</si>
  <si>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</si>
  <si>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</si>
  <si>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</si>
  <si>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</si>
  <si>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</si>
  <si>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</si>
  <si>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</si>
  <si>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</si>
  <si>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</si>
  <si>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</si>
  <si>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</si>
  <si>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</si>
  <si>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</si>
  <si>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</si>
  <si>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</si>
  <si>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</si>
  <si>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</si>
  <si>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</si>
  <si>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</si>
  <si>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</si>
  <si>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</si>
  <si>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</si>
  <si>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</si>
  <si>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</si>
  <si>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</si>
  <si>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</si>
  <si>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</si>
  <si>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</si>
  <si>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</si>
  <si>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</si>
  <si>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</si>
  <si>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</si>
  <si>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</si>
  <si>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</si>
  <si>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</si>
  <si>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</si>
  <si>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</si>
  <si>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</si>
  <si>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</si>
  <si>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</si>
  <si>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</si>
  <si>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</si>
  <si>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</si>
  <si>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</si>
  <si>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</si>
  <si>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</si>
  <si>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</si>
  <si>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</si>
  <si>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</si>
  <si>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</si>
  <si>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</si>
  <si>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</si>
  <si>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</si>
  <si>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</si>
  <si>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</si>
  <si>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</si>
  <si>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</si>
  <si>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</si>
  <si>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</si>
  <si>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</si>
  <si>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</si>
  <si>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</si>
  <si>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</si>
  <si>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</si>
  <si>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</si>
  <si>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</si>
  <si>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</si>
  <si>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</si>
  <si>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</si>
  <si>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</si>
  <si>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</si>
  <si>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</si>
  <si>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</si>
  <si>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</si>
  <si>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</si>
  <si>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</si>
  <si>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</si>
  <si>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</si>
  <si>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</si>
  <si>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</si>
  <si>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</si>
  <si>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</si>
  <si>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</si>
  <si>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</si>
  <si>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</si>
  <si>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</si>
  <si>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</si>
  <si>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</si>
  <si>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</si>
  <si>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</si>
  <si>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</si>
  <si>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</si>
  <si>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</si>
  <si>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</si>
  <si>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</si>
  <si>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</si>
  <si>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</si>
  <si>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</si>
  <si>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</si>
  <si>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</si>
  <si>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</si>
  <si>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</si>
  <si>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</si>
  <si>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</si>
  <si>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</si>
  <si>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</si>
  <si>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</si>
  <si>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</si>
  <si>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</si>
  <si>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</si>
  <si>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</si>
  <si>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</si>
  <si>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</si>
  <si>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</si>
  <si>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</si>
  <si>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</si>
  <si>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</si>
  <si>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</si>
  <si>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</si>
  <si>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</si>
  <si>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</si>
  <si>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</si>
  <si>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</si>
  <si>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</si>
  <si>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</si>
  <si>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</si>
  <si>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</si>
  <si>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</si>
  <si>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</si>
  <si>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</si>
  <si>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</si>
  <si>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</si>
  <si>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</si>
  <si>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</si>
  <si>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</si>
  <si>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</si>
  <si>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</si>
  <si>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</si>
  <si>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</si>
  <si>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</si>
  <si>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</si>
  <si>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</si>
  <si>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</si>
  <si>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</si>
  <si>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</si>
  <si>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</si>
  <si>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</si>
  <si>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</si>
  <si>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</si>
  <si>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</si>
  <si>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</si>
  <si>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</si>
  <si>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</si>
  <si>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</si>
  <si>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</si>
  <si>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</si>
  <si>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</si>
  <si>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</si>
  <si>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</si>
  <si>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</si>
  <si>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</si>
  <si>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</si>
  <si>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</si>
  <si>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</si>
  <si>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</si>
  <si>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</si>
  <si>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</si>
  <si>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</si>
  <si>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</si>
  <si>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</si>
  <si>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</si>
  <si>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</si>
  <si>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</si>
  <si>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</si>
  <si>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</si>
  <si>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</si>
  <si>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</si>
  <si>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</si>
  <si>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</si>
  <si>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</si>
  <si>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</si>
  <si>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</si>
  <si>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</si>
  <si>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</si>
  <si>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</si>
  <si>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</si>
  <si>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</si>
  <si>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</si>
  <si>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</si>
  <si>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</si>
  <si>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</si>
  <si>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</si>
  <si>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</si>
  <si>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</si>
  <si>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</si>
  <si>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</si>
  <si>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</si>
  <si>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</si>
  <si>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</si>
  <si>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</si>
  <si>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</si>
  <si>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</si>
  <si>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</si>
  <si>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</si>
  <si>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</si>
  <si>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</si>
  <si>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</si>
  <si>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</si>
  <si>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</si>
  <si>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</si>
  <si>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</si>
  <si>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</si>
  <si>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</si>
  <si>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</si>
  <si>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</si>
  <si>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</si>
  <si>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</si>
  <si>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</si>
  <si>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</si>
  <si>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</si>
  <si>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</si>
  <si>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</si>
  <si>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</si>
  <si>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</si>
  <si>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</si>
  <si>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</si>
  <si>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</si>
  <si>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</si>
  <si>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</si>
  <si>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</si>
  <si>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</si>
  <si>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</si>
  <si>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</si>
  <si>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</si>
  <si>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</si>
  <si>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</si>
  <si>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</si>
  <si>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</si>
  <si>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</si>
  <si>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</si>
  <si>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</si>
  <si>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</si>
  <si>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</si>
  <si>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</si>
  <si>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</si>
  <si>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</si>
  <si>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</si>
  <si>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</si>
  <si>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</si>
  <si>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</si>
  <si>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</si>
  <si>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</si>
  <si>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</si>
  <si>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</si>
  <si>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</si>
  <si>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</si>
  <si>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</si>
  <si>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</si>
  <si>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</si>
  <si>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</si>
  <si>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</si>
  <si>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</si>
  <si>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</si>
  <si>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</si>
  <si>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</si>
  <si>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</si>
  <si>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</si>
  <si>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</si>
  <si>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</si>
  <si>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</si>
  <si>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</si>
  <si>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</si>
  <si>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</si>
  <si>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</si>
  <si>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</si>
  <si>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</si>
  <si>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</si>
  <si>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</si>
  <si>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</si>
  <si>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</si>
  <si>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</si>
  <si>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</si>
  <si>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</si>
  <si>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</si>
  <si>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</si>
  <si>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</si>
  <si>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</si>
  <si>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</si>
  <si>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</si>
  <si>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</si>
  <si>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</si>
  <si>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</si>
  <si>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</si>
  <si>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</si>
  <si>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</si>
  <si>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</si>
  <si>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</si>
  <si>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</si>
  <si>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</si>
  <si>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</si>
  <si>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</si>
  <si>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</si>
  <si>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</si>
  <si>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</si>
  <si>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</si>
  <si>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</si>
  <si>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</si>
  <si>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</si>
  <si>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</si>
  <si>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</si>
  <si>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</si>
  <si>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</si>
  <si>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</si>
  <si>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</si>
  <si>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</si>
  <si>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</si>
  <si>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</si>
  <si>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</si>
  <si>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</si>
  <si>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</si>
  <si>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</si>
  <si>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</si>
  <si>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</si>
  <si>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</si>
  <si>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</si>
  <si>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</si>
  <si>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</si>
  <si>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</si>
  <si>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</si>
  <si>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</si>
  <si>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</si>
  <si>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</si>
  <si>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</si>
  <si>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</si>
  <si>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</si>
  <si>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</si>
  <si>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</si>
  <si>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</si>
  <si>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</si>
  <si>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</si>
  <si>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</si>
  <si>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</si>
  <si>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</si>
  <si>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</si>
  <si>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</si>
  <si>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</si>
  <si>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</si>
  <si>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</si>
  <si>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</si>
  <si>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</si>
  <si>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</si>
  <si>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</si>
  <si>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</si>
  <si>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</si>
  <si>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</si>
  <si>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</si>
  <si>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</si>
  <si>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</si>
  <si>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</si>
  <si>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</si>
  <si>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</si>
  <si>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</si>
  <si>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</si>
  <si>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</si>
  <si>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</si>
  <si>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</si>
  <si>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</si>
  <si>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</si>
  <si>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</si>
  <si>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</si>
  <si>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</si>
  <si>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</si>
  <si>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</si>
  <si>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</si>
  <si>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</si>
  <si>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</si>
  <si>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</si>
  <si>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</si>
  <si>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</si>
  <si>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</si>
  <si>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</si>
  <si>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</si>
  <si>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</si>
  <si>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</si>
  <si>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</si>
  <si>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</si>
  <si>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</si>
  <si>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</si>
  <si>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</si>
  <si>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</si>
  <si>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</si>
  <si>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</si>
  <si>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</si>
  <si>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</si>
  <si>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</si>
  <si>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</si>
  <si>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</si>
  <si>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</si>
  <si>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</si>
  <si>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</si>
  <si>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</si>
  <si>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</si>
  <si>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</si>
  <si>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</si>
  <si>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</si>
  <si>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</si>
  <si>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</si>
  <si>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</si>
  <si>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</si>
  <si>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</si>
  <si>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</si>
  <si>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</si>
  <si>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</si>
  <si>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</si>
  <si>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</si>
  <si>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</si>
  <si>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</si>
  <si>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</si>
  <si>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</si>
  <si>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</si>
  <si>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</si>
  <si>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</si>
  <si>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</si>
  <si>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</si>
  <si>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</si>
  <si>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</si>
  <si>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</si>
  <si>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</si>
  <si>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</si>
  <si>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</si>
  <si>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</si>
  <si>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</si>
  <si>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</si>
  <si>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</si>
  <si>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</si>
  <si>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</si>
  <si>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</si>
  <si>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</si>
  <si>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</si>
  <si>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</si>
  <si>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</si>
  <si>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</si>
  <si>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</si>
  <si>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</si>
  <si>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</si>
  <si>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</si>
  <si>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</si>
  <si>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</si>
  <si>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</si>
  <si>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</si>
  <si>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</si>
  <si>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</si>
  <si>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</si>
  <si>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</si>
  <si>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</si>
  <si>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</si>
  <si>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</si>
  <si>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</si>
  <si>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</si>
  <si>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</si>
  <si>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</si>
  <si>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</si>
  <si>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</si>
  <si>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</si>
  <si>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</si>
  <si>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</si>
  <si>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</si>
  <si>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</si>
  <si>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</si>
  <si>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</si>
  <si>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</si>
  <si>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</si>
  <si>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</si>
  <si>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</si>
  <si>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</si>
  <si>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</si>
  <si>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</si>
  <si>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</si>
  <si>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</si>
  <si>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</si>
  <si>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</si>
  <si>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</si>
  <si>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</si>
  <si>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</si>
  <si>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</si>
  <si>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</si>
  <si>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</si>
  <si>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</si>
  <si>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</si>
  <si>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</si>
  <si>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</si>
  <si>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</si>
  <si>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</si>
  <si>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</si>
  <si>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</si>
  <si>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</si>
  <si>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</si>
  <si>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</si>
  <si>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</si>
  <si>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</si>
  <si>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</si>
  <si>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</si>
  <si>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</si>
  <si>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</si>
  <si>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</si>
  <si>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</si>
  <si>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</si>
  <si>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</si>
  <si>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</si>
  <si>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</si>
  <si>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</si>
  <si>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</si>
  <si>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</si>
  <si>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</si>
  <si>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</si>
  <si>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</si>
  <si>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</si>
  <si>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</si>
  <si>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</si>
  <si>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</si>
  <si>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</si>
  <si>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</si>
  <si>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</si>
  <si>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</si>
  <si>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</si>
  <si>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</si>
  <si>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</si>
  <si>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</si>
  <si>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</si>
  <si>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</si>
  <si>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</si>
  <si>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</si>
  <si>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</si>
  <si>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</si>
  <si>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</si>
  <si>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</si>
  <si>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</si>
  <si>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</si>
  <si>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</si>
  <si>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</si>
  <si>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</si>
  <si>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</si>
  <si>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</si>
  <si>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</si>
  <si>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</si>
  <si>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</si>
  <si>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</si>
  <si>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</si>
  <si>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</si>
  <si>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</si>
  <si>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</si>
  <si>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</si>
  <si>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</si>
  <si>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</si>
  <si>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</si>
  <si>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</si>
  <si>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</si>
  <si>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</si>
  <si>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</si>
  <si>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</si>
  <si>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</si>
  <si>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</si>
  <si>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</si>
  <si>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</si>
  <si>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</si>
  <si>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</si>
  <si>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</si>
  <si>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</si>
  <si>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</si>
  <si>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</si>
  <si>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</si>
  <si>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</si>
  <si>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</si>
  <si>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</si>
  <si>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</si>
  <si>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</si>
  <si>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</si>
  <si>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</si>
  <si>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</si>
  <si>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</si>
  <si>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</si>
  <si>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</si>
  <si>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</si>
  <si>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</si>
  <si>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</si>
  <si>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</si>
  <si>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</si>
  <si>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</si>
  <si>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</si>
  <si>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</si>
  <si>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</si>
  <si>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</si>
  <si>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</si>
  <si>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</si>
  <si>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</si>
  <si>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</si>
  <si>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</si>
  <si>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</si>
  <si>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</si>
  <si>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</si>
  <si>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</si>
  <si>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</si>
  <si>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</si>
  <si>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</si>
  <si>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</si>
  <si>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</si>
  <si>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</si>
  <si>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</si>
  <si>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</si>
  <si>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</si>
  <si>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</si>
  <si>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</si>
  <si>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</si>
  <si>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</si>
  <si>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</si>
  <si>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</si>
  <si>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</si>
  <si>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</si>
  <si>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</si>
  <si>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</si>
  <si>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</si>
  <si>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</si>
  <si>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</si>
  <si>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</si>
  <si>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</si>
  <si>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</si>
  <si>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</si>
  <si>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</si>
  <si>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</si>
  <si>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</si>
  <si>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</si>
  <si>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</si>
  <si>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</si>
  <si>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</si>
  <si>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</si>
  <si>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</si>
  <si>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</si>
  <si>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</si>
  <si>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</si>
  <si>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</si>
  <si>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</si>
  <si>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</si>
  <si>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</si>
  <si>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</si>
  <si>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</si>
  <si>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</si>
  <si>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</si>
  <si>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</si>
  <si>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</si>
  <si>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</si>
  <si>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</si>
  <si>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</si>
  <si>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</si>
  <si>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</si>
  <si>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</si>
  <si>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</si>
  <si>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</si>
  <si>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</si>
  <si>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</si>
  <si>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</si>
  <si>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</si>
  <si>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</si>
  <si>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</si>
  <si>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</si>
  <si>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</si>
  <si>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</si>
  <si>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</si>
  <si>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</si>
  <si>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</si>
  <si>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</si>
  <si>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</si>
  <si>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</si>
  <si>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</si>
  <si>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</si>
  <si>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</si>
  <si>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</si>
  <si>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</si>
  <si>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</si>
  <si>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</si>
  <si>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</si>
  <si>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</si>
  <si>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</si>
  <si>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</si>
  <si>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</si>
  <si>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</si>
  <si>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</si>
  <si>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</si>
  <si>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</si>
  <si>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</si>
  <si>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</si>
  <si>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</si>
  <si>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</si>
  <si>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</si>
  <si>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</si>
  <si>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</si>
  <si>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</si>
  <si>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</si>
  <si>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</si>
  <si>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</si>
  <si>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</si>
  <si>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</si>
  <si>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</si>
  <si>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</si>
  <si>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</si>
  <si>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</si>
  <si>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</si>
  <si>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</si>
  <si>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</si>
  <si>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</si>
  <si>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</si>
  <si>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</si>
  <si>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</si>
  <si>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</si>
  <si>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</si>
  <si>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</si>
  <si>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</si>
  <si>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</si>
  <si>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</si>
  <si>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</si>
  <si>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</si>
  <si>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</si>
  <si>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</si>
  <si>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</si>
  <si>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</si>
  <si>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</si>
  <si>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</si>
  <si>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</si>
  <si>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</si>
  <si>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</si>
  <si>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</si>
  <si>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</si>
  <si>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</si>
  <si>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</si>
  <si>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</si>
  <si>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</si>
  <si>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</si>
  <si>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</si>
  <si>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</si>
  <si>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</si>
  <si>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</si>
  <si>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</si>
  <si>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</si>
  <si>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</si>
  <si>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</si>
  <si>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</si>
  <si>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</si>
  <si>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</si>
  <si>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</si>
  <si>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</si>
  <si>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</si>
  <si>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</si>
  <si>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</si>
  <si>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</si>
  <si>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</si>
  <si>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</si>
  <si>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</si>
  <si>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</si>
  <si>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</si>
  <si>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</si>
  <si>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</si>
  <si>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</si>
  <si>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</si>
  <si>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</si>
  <si>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</si>
  <si>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</si>
  <si>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</si>
  <si>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</si>
  <si>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</si>
  <si>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</si>
  <si>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</si>
  <si>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</si>
  <si>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</si>
  <si>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</si>
  <si>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</si>
  <si>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</si>
  <si>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</si>
  <si>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</si>
  <si>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</si>
  <si>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</si>
  <si>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</si>
  <si>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</si>
  <si>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</si>
  <si>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</si>
  <si>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</si>
  <si>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</si>
  <si>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</si>
  <si>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</si>
  <si>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</si>
  <si>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</si>
  <si>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</si>
  <si>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</si>
  <si>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</si>
  <si>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</si>
  <si>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</si>
  <si>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</si>
  <si>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</si>
  <si>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</si>
  <si>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</si>
  <si>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</si>
  <si>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</si>
  <si>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</si>
  <si>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</si>
  <si>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</si>
  <si>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</si>
  <si>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</si>
  <si>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</si>
  <si>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</si>
  <si>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</si>
  <si>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</si>
  <si>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</si>
  <si>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</si>
  <si>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</si>
  <si>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</si>
  <si>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</si>
  <si>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</si>
  <si>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</si>
  <si>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</si>
  <si>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</si>
  <si>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</si>
  <si>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</si>
  <si>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</si>
  <si>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</si>
  <si>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</si>
  <si>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</si>
  <si>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</si>
  <si>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</si>
  <si>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</si>
  <si>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</si>
  <si>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</si>
  <si>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</si>
  <si>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</si>
  <si>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</si>
  <si>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</si>
  <si>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</si>
  <si>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</si>
  <si>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</si>
  <si>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</si>
  <si>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</si>
  <si>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</si>
  <si>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</si>
  <si>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</si>
  <si>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</si>
  <si>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</si>
  <si>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</si>
  <si>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</si>
  <si>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</si>
  <si>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</si>
  <si>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</si>
  <si>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</si>
  <si>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</si>
  <si>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</si>
  <si>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</si>
  <si>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</si>
  <si>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</si>
  <si>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</si>
  <si>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</si>
  <si>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</si>
  <si>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</si>
  <si>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</si>
  <si>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</si>
  <si>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</si>
  <si>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</si>
  <si>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</si>
  <si>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</si>
  <si>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</si>
  <si>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</si>
  <si>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</si>
  <si>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</si>
  <si>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</si>
  <si>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</si>
  <si>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</si>
  <si>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</si>
  <si>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</si>
  <si>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</si>
  <si>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</si>
  <si>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</si>
  <si>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</si>
  <si>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</si>
  <si>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</si>
  <si>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</si>
  <si>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</si>
  <si>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</si>
  <si>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</si>
  <si>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</si>
  <si>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</si>
  <si>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</si>
  <si>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</si>
  <si>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</si>
  <si>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</si>
  <si>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</si>
  <si>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</si>
  <si>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</si>
  <si>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</si>
  <si>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</si>
  <si>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</si>
  <si>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</si>
  <si>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</si>
  <si>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</si>
  <si>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</si>
  <si>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</si>
  <si>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</si>
  <si>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</si>
  <si>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</si>
  <si>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</si>
  <si>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</si>
  <si>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</si>
  <si>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</si>
  <si>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</si>
  <si>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</si>
  <si>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</si>
  <si>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</si>
  <si>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</si>
  <si>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</si>
  <si>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</si>
  <si>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</si>
  <si>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</si>
  <si>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</si>
  <si>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</si>
  <si>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</si>
  <si>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</si>
  <si>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</si>
  <si>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</si>
  <si>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</si>
  <si>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</si>
  <si>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</si>
  <si>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</si>
  <si>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</si>
  <si>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</si>
  <si>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</si>
  <si>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</si>
  <si>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</si>
  <si>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</si>
  <si>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</si>
  <si>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</si>
  <si>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</si>
  <si>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</si>
  <si>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</si>
  <si>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</si>
  <si>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</si>
  <si>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</si>
  <si>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</si>
  <si>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</si>
  <si>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</si>
  <si>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</si>
  <si>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</si>
  <si>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</si>
  <si>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</si>
  <si>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</si>
  <si>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</si>
  <si>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</si>
  <si>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</si>
  <si>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</si>
  <si>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</si>
  <si>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</si>
  <si>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</si>
  <si>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</si>
  <si>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</si>
  <si>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</si>
  <si>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</si>
  <si>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</si>
  <si>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</si>
  <si>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</si>
  <si>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</si>
  <si>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</si>
  <si>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</si>
  <si>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</si>
  <si>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</si>
  <si>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</si>
  <si>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</si>
  <si>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</si>
  <si>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</si>
  <si>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</si>
  <si>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</si>
  <si>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</si>
  <si>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</si>
  <si>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</si>
  <si>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</si>
  <si>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</si>
  <si>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</si>
  <si>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</si>
  <si>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</si>
  <si>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</si>
  <si>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</si>
  <si>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</si>
  <si>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</si>
  <si>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</si>
  <si>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</si>
  <si>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</si>
  <si>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</si>
  <si>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</si>
  <si>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</si>
  <si>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</si>
  <si>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</si>
  <si>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</si>
  <si>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</si>
  <si>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</si>
  <si>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</si>
  <si>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</si>
  <si>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</si>
  <si>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</si>
  <si>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</si>
  <si>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</si>
  <si>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</si>
  <si>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</si>
  <si>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</si>
  <si>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</si>
  <si>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</si>
  <si>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</si>
  <si>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</si>
  <si>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</si>
  <si>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</si>
  <si>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</si>
  <si>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</si>
  <si>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</si>
  <si>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</si>
  <si>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</si>
  <si>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</si>
  <si>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</si>
  <si>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</si>
  <si>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</si>
  <si>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</si>
  <si>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</si>
  <si>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</si>
  <si>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</si>
  <si>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</si>
  <si>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</si>
  <si>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</si>
  <si>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</si>
  <si>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</si>
  <si>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</si>
  <si>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</si>
  <si>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</si>
  <si>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</si>
  <si>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</si>
  <si>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</si>
  <si>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</si>
  <si>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</si>
  <si>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</si>
  <si>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</si>
  <si>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</si>
  <si>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</si>
  <si>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</si>
  <si>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</si>
  <si>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</si>
  <si>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</si>
  <si>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</si>
  <si>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</si>
  <si>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</si>
  <si>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</si>
  <si>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</si>
  <si>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</si>
  <si>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</si>
  <si>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</si>
  <si>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</si>
  <si>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</si>
  <si>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</si>
  <si>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</si>
  <si>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</si>
  <si>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</si>
  <si>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</si>
  <si>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</si>
  <si>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</si>
  <si>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</si>
  <si>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</si>
  <si>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</si>
  <si>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</si>
  <si>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</si>
  <si>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</si>
  <si>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</si>
  <si>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</si>
  <si>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</si>
  <si>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</si>
  <si>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</si>
  <si>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</si>
  <si>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</si>
  <si>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</si>
  <si>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</si>
  <si>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</si>
  <si>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</si>
  <si>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</si>
  <si>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</si>
  <si>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</si>
  <si>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</si>
  <si>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</si>
  <si>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</si>
  <si>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</si>
  <si>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</si>
  <si>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</si>
  <si>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</si>
  <si>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</si>
  <si>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</si>
  <si>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</si>
  <si>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</si>
  <si>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</si>
  <si>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</si>
  <si>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</si>
  <si>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</si>
  <si>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</si>
  <si>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</si>
  <si>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</si>
  <si>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</si>
  <si>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</si>
  <si>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</si>
  <si>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</si>
  <si>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</si>
  <si>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</si>
  <si>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</si>
  <si>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</si>
  <si>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</si>
  <si>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</si>
  <si>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</si>
  <si>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</si>
  <si>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</si>
  <si>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</si>
  <si>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</si>
  <si>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</si>
  <si>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</si>
  <si>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</si>
  <si>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</si>
  <si>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</si>
  <si>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</si>
  <si>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</si>
  <si>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</si>
  <si>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</si>
  <si>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</si>
  <si>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</si>
  <si>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</si>
  <si>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</si>
  <si>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</si>
  <si>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</si>
  <si>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</si>
  <si>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</si>
  <si>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</si>
  <si>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</si>
  <si>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</si>
  <si>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</si>
  <si>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</si>
  <si>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</si>
  <si>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</si>
  <si>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</si>
  <si>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</si>
  <si>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</si>
  <si>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</si>
  <si>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</si>
  <si>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</si>
  <si>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</si>
  <si>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</si>
  <si>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</si>
  <si>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</si>
  <si>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</si>
  <si>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</si>
  <si>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</si>
  <si>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</si>
  <si>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</si>
  <si>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</si>
  <si>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</si>
  <si>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</si>
  <si>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</si>
  <si>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</si>
  <si>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</si>
  <si>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</si>
  <si>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</si>
  <si>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</si>
  <si>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</si>
  <si>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</si>
  <si>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</si>
  <si>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</si>
  <si>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</si>
  <si>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</si>
  <si>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</si>
  <si>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</si>
  <si>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</si>
  <si>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</si>
  <si>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</si>
  <si>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</si>
  <si>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</si>
  <si>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</si>
  <si>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</si>
  <si>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</si>
  <si>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</si>
  <si>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</si>
  <si>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</si>
  <si>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</si>
  <si>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</si>
  <si>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</si>
  <si>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</si>
  <si>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</si>
  <si>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</si>
  <si>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</si>
  <si>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</si>
  <si>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</si>
  <si>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</si>
  <si>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</si>
  <si>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</si>
  <si>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</si>
  <si>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</si>
  <si>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</si>
  <si>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</si>
  <si>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</si>
  <si>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</si>
  <si>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</si>
  <si>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</si>
  <si>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</si>
  <si>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</si>
  <si>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</si>
  <si>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</si>
  <si>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</si>
  <si>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</si>
  <si>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</si>
  <si>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</si>
  <si>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</si>
  <si>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</si>
  <si>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</si>
  <si>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</si>
  <si>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</si>
  <si>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</si>
  <si>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</si>
  <si>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</si>
  <si>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</si>
  <si>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</si>
  <si>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</si>
  <si>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</si>
  <si>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</si>
  <si>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</si>
  <si>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</si>
  <si>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</si>
  <si>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</si>
  <si>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</si>
  <si>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</si>
  <si>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</si>
  <si>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</si>
  <si>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</si>
  <si>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</si>
  <si>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</si>
  <si>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</si>
  <si>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</si>
  <si>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</si>
  <si>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</si>
  <si>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</si>
  <si>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</si>
  <si>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</si>
  <si>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</si>
  <si>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</si>
  <si>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</si>
  <si>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</si>
  <si>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</si>
  <si>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</si>
  <si>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</si>
  <si>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</si>
  <si>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</si>
  <si>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</si>
  <si>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</si>
  <si>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</si>
  <si>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</si>
  <si>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</si>
  <si>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</si>
  <si>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</si>
  <si>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</si>
  <si>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</si>
  <si>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</si>
  <si>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</si>
  <si>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</si>
  <si>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</si>
  <si>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</si>
  <si>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</si>
  <si>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</si>
  <si>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</si>
  <si>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</si>
  <si>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</si>
  <si>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</si>
  <si>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</si>
  <si>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</si>
  <si>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</si>
  <si>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</si>
  <si>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</si>
  <si>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</si>
  <si>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</si>
  <si>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</si>
  <si>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</si>
  <si>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</si>
  <si>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</si>
  <si>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</si>
  <si>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</si>
  <si>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</si>
  <si>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</si>
  <si>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</si>
  <si>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</si>
  <si>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</si>
  <si>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</si>
  <si>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</si>
  <si>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</si>
  <si>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</si>
  <si>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</si>
  <si>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</si>
  <si>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</si>
  <si>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</si>
  <si>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</si>
  <si>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</si>
  <si>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</si>
  <si>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</si>
  <si>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</si>
  <si>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</si>
  <si>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</si>
  <si>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</si>
  <si>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</si>
  <si>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</si>
  <si>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</si>
  <si>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</si>
  <si>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</si>
  <si>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</si>
  <si>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</si>
  <si>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</si>
  <si>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</si>
  <si>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</si>
  <si>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</si>
  <si>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</si>
  <si>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</si>
  <si>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</si>
  <si>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</si>
  <si>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</si>
  <si>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</si>
  <si>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</si>
  <si>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</si>
  <si>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</si>
  <si>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</si>
  <si>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</si>
  <si>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</si>
  <si>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</si>
  <si>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</si>
  <si>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</si>
  <si>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</si>
  <si>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</si>
  <si>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</si>
  <si>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</si>
  <si>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</si>
  <si>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</si>
  <si>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</si>
  <si>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</si>
  <si>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</si>
  <si>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</si>
  <si>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</si>
  <si>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</si>
  <si>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</si>
  <si>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</si>
  <si>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</si>
  <si>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</si>
  <si>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</si>
  <si>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</si>
  <si>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</si>
  <si>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</si>
  <si>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</si>
  <si>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</si>
  <si>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</si>
  <si>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</si>
  <si>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</si>
  <si>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</si>
  <si>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</si>
  <si>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</si>
  <si>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</si>
  <si>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</si>
  <si>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</si>
  <si>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</si>
  <si>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</si>
  <si>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</si>
  <si>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</si>
  <si>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</si>
  <si>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</si>
  <si>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</si>
  <si>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</si>
  <si>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</si>
  <si>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</si>
  <si>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</si>
  <si>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</si>
  <si>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</si>
  <si>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</si>
  <si>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</si>
  <si>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</si>
  <si>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</si>
  <si>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</si>
  <si>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</si>
  <si>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</si>
  <si>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</si>
  <si>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</si>
  <si>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</si>
  <si>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</si>
  <si>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</si>
  <si>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</si>
  <si>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</si>
  <si>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</si>
  <si>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</si>
  <si>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</si>
  <si>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</si>
  <si>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</si>
  <si>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</si>
  <si>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</si>
  <si>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</si>
  <si>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</si>
  <si>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</si>
  <si>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</si>
  <si>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</si>
  <si>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</si>
  <si>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</si>
  <si>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</si>
  <si>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</si>
  <si>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</si>
  <si>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</si>
  <si>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</si>
  <si>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</si>
  <si>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</si>
  <si>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</si>
  <si>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</si>
  <si>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</si>
  <si>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</si>
  <si>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</si>
  <si>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</si>
  <si>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</si>
  <si>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</si>
  <si>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</si>
  <si>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</si>
  <si>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</si>
  <si>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</si>
  <si>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</si>
  <si>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</si>
  <si>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</si>
  <si>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</si>
  <si>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</si>
  <si>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</si>
  <si>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</si>
  <si>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</si>
  <si>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</si>
  <si>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</si>
  <si>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</si>
  <si>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</si>
  <si>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</si>
  <si>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</si>
  <si>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</si>
  <si>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</si>
  <si>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</si>
  <si>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</si>
  <si>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</si>
  <si>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</si>
  <si>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</si>
  <si>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</si>
  <si>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</si>
  <si>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</si>
  <si>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</si>
  <si>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</si>
  <si>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</si>
  <si>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</si>
  <si>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</si>
  <si>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</si>
  <si>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</si>
  <si>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</si>
  <si>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</si>
  <si>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</si>
  <si>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</si>
  <si>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</si>
  <si>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</si>
  <si>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</si>
  <si>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</si>
  <si>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</si>
  <si>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</si>
  <si>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</si>
  <si>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</si>
  <si>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</si>
  <si>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</si>
  <si>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</si>
  <si>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</si>
  <si>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</si>
  <si>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</si>
  <si>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</si>
  <si>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</si>
  <si>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</si>
  <si>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</si>
  <si>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</si>
  <si>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</si>
  <si>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</si>
  <si>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</si>
  <si>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</si>
  <si>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</si>
  <si>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</si>
  <si>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</si>
  <si>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</si>
  <si>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</si>
  <si>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</si>
  <si>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</si>
  <si>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</si>
  <si>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</si>
  <si>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</si>
  <si>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</si>
  <si>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</si>
  <si>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</si>
  <si>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</si>
  <si>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</si>
  <si>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</si>
  <si>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</si>
  <si>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</si>
  <si>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</si>
  <si>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</si>
  <si>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</si>
  <si>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</si>
  <si>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</si>
  <si>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</si>
  <si>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</si>
  <si>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</si>
  <si>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</si>
  <si>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</si>
  <si>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</si>
  <si>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</si>
  <si>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</si>
  <si>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</si>
  <si>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</si>
  <si>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</si>
  <si>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</si>
  <si>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</si>
  <si>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</si>
  <si>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</si>
  <si>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</si>
  <si>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</si>
  <si>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</si>
  <si>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</si>
  <si>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</si>
  <si>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</si>
  <si>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</si>
  <si>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</si>
  <si>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</si>
  <si>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</si>
  <si>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</si>
  <si>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</si>
  <si>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</si>
  <si>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</si>
  <si>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</si>
  <si>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</si>
  <si>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</si>
  <si>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</si>
  <si>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</si>
  <si>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</si>
  <si>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</si>
  <si>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</si>
  <si>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</si>
  <si>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</si>
  <si>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</si>
  <si>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</si>
  <si>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</si>
  <si>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</si>
  <si>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</si>
  <si>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</si>
  <si>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</si>
  <si>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</si>
  <si>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</si>
  <si>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</si>
  <si>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</si>
  <si>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</si>
  <si>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</si>
  <si>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</si>
  <si>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</si>
  <si>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</si>
  <si>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</si>
  <si>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</si>
  <si>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</si>
  <si>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</si>
  <si>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</si>
  <si>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</si>
  <si>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</si>
  <si>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</si>
  <si>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</si>
  <si>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</si>
  <si>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</si>
  <si>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</si>
  <si>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</si>
  <si>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</si>
  <si>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</si>
  <si>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</si>
  <si>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</si>
  <si>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</si>
  <si>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</si>
  <si>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</si>
  <si>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</si>
  <si>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</si>
  <si>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</si>
  <si>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</si>
  <si>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</si>
  <si>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</si>
  <si>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</si>
  <si>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</si>
  <si>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</si>
  <si>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</si>
  <si>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</si>
  <si>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</si>
  <si>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</si>
  <si>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</si>
  <si>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</si>
  <si>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</si>
  <si>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</si>
  <si>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</si>
  <si>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</si>
  <si>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</si>
  <si>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</si>
  <si>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</si>
  <si>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</si>
  <si>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</si>
  <si>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</si>
  <si>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</si>
  <si>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</si>
  <si>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</si>
  <si>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</si>
  <si>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</si>
  <si>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</si>
  <si>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</si>
  <si>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</si>
  <si>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</si>
  <si>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</si>
  <si>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</si>
  <si>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</si>
  <si>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</si>
  <si>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</si>
  <si>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</si>
  <si>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</si>
  <si>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</si>
  <si>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</si>
  <si>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</si>
  <si>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</si>
  <si>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</si>
  <si>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</si>
  <si>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</si>
  <si>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</si>
  <si>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</si>
  <si>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</si>
  <si>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</si>
  <si>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</si>
  <si>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</si>
  <si>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</si>
  <si>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</si>
  <si>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</si>
  <si>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</si>
  <si>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</si>
  <si>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</si>
  <si>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</si>
  <si>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</si>
  <si>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</si>
  <si>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</si>
  <si>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</si>
  <si>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</si>
  <si>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</si>
  <si>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</si>
  <si>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</si>
  <si>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</si>
  <si>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</si>
  <si>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</si>
  <si>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</si>
  <si>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</si>
  <si>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</si>
  <si>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</si>
  <si>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</si>
  <si>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</si>
  <si>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</si>
  <si>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</si>
  <si>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</si>
  <si>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</si>
  <si>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</si>
  <si>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</si>
  <si>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</si>
  <si>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</si>
  <si>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</si>
  <si>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</si>
  <si>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</si>
  <si>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</si>
  <si>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</si>
  <si>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</si>
  <si>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</si>
  <si>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</si>
  <si>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</si>
  <si>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</si>
  <si>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</si>
  <si>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</si>
  <si>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</si>
  <si>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</si>
  <si>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</si>
  <si>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</si>
  <si>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</si>
  <si>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</si>
  <si>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</si>
  <si>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</si>
  <si>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</si>
  <si>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</si>
  <si>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</si>
  <si>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</si>
  <si>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</si>
  <si>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</si>
  <si>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</si>
  <si>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</si>
  <si>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</si>
  <si>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</si>
  <si>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</si>
  <si>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</si>
  <si>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</si>
  <si>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</si>
  <si>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</si>
  <si>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</si>
  <si>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</si>
  <si>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</si>
  <si>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</si>
  <si>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</si>
  <si>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</si>
  <si>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</si>
  <si>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</si>
  <si>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</si>
  <si>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</si>
  <si>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</si>
  <si>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</si>
  <si>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</si>
  <si>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</si>
  <si>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</si>
  <si>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</si>
  <si>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</si>
  <si>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</si>
  <si>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</si>
  <si>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</si>
  <si>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</si>
  <si>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</si>
  <si>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</si>
  <si>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</si>
  <si>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</si>
  <si>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</si>
  <si>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</si>
  <si>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</si>
  <si>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</si>
  <si>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</si>
  <si>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</si>
  <si>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</si>
  <si>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</si>
  <si>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</si>
  <si>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</si>
  <si>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</si>
  <si>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</si>
  <si>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</si>
  <si>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</si>
  <si>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</si>
  <si>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</si>
  <si>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</si>
  <si>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</si>
  <si>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</si>
  <si>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</si>
  <si>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</si>
  <si>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</si>
  <si>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</si>
  <si>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</si>
  <si>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</si>
  <si>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</si>
  <si>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</si>
  <si>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</si>
  <si>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</si>
  <si>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</si>
  <si>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</si>
  <si>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</si>
  <si>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</si>
  <si>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</si>
  <si>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</si>
  <si>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</si>
  <si>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</si>
  <si>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</si>
  <si>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</si>
  <si>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</si>
  <si>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</si>
  <si>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</si>
  <si>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</si>
  <si>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</si>
  <si>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</si>
  <si>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</si>
  <si>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</si>
  <si>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</si>
  <si>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</si>
  <si>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</si>
  <si>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</si>
  <si>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</si>
  <si>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</si>
  <si>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</si>
  <si>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</si>
  <si>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</si>
  <si>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</si>
  <si>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</si>
  <si>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</si>
  <si>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</si>
  <si>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</si>
  <si>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</si>
  <si>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</si>
  <si>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</si>
  <si>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</si>
  <si>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</si>
  <si>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</si>
  <si>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</si>
  <si>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</si>
  <si>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</si>
  <si>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</si>
  <si>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</si>
  <si>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</si>
  <si>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</si>
  <si>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</si>
  <si>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</si>
  <si>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</si>
  <si>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</si>
  <si>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</si>
  <si>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</si>
  <si>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</si>
  <si>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</si>
  <si>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</si>
  <si>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</si>
  <si>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</si>
  <si>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</si>
  <si>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</si>
  <si>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</si>
  <si>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</si>
  <si>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</si>
  <si>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</si>
  <si>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</si>
  <si>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</si>
  <si>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</si>
  <si>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</si>
  <si>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</si>
  <si>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</si>
  <si>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</si>
  <si>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</si>
  <si>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</si>
  <si>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</si>
  <si>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</si>
  <si>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</si>
  <si>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</si>
  <si>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</si>
  <si>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</si>
  <si>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</si>
  <si>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</si>
  <si>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</si>
  <si>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</si>
  <si>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</si>
  <si>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</si>
  <si>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</si>
  <si>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</si>
  <si>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</si>
  <si>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</si>
  <si>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</si>
  <si>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</si>
  <si>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</si>
  <si>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</si>
  <si>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</si>
  <si>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</si>
  <si>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</si>
  <si>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</si>
  <si>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</si>
  <si>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</si>
  <si>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</si>
  <si>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</si>
  <si>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</si>
  <si>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</si>
  <si>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</si>
  <si>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</si>
  <si>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</si>
  <si>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</si>
  <si>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</si>
  <si>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</si>
  <si>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</si>
  <si>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</si>
  <si>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</si>
  <si>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</si>
  <si>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</si>
  <si>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</si>
  <si>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</si>
  <si>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</si>
  <si>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</si>
  <si>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</si>
  <si>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</si>
  <si>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</si>
  <si>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</si>
  <si>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</si>
  <si>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</si>
  <si>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</si>
  <si>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</si>
  <si>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</si>
  <si>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</si>
  <si>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</si>
  <si>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</si>
  <si>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</si>
  <si>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</si>
  <si>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</si>
  <si>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</si>
  <si>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</si>
  <si>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</si>
  <si>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</si>
  <si>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</si>
  <si>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</si>
  <si>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</si>
  <si>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</si>
  <si>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</si>
  <si>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</si>
  <si>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</si>
  <si>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</si>
  <si>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</si>
  <si>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</si>
  <si>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</si>
  <si>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</si>
  <si>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</si>
  <si>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</si>
  <si>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</si>
  <si>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</si>
  <si>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</si>
  <si>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</si>
  <si>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</si>
  <si>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</si>
  <si>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</si>
  <si>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</si>
  <si>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</si>
  <si>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</si>
  <si>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</si>
  <si>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</si>
  <si>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</si>
  <si>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</si>
  <si>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</si>
  <si>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</si>
  <si>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</si>
  <si>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</si>
  <si>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</si>
  <si>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</si>
  <si>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</si>
  <si>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</si>
  <si>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</si>
  <si>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</si>
  <si>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</si>
  <si>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</si>
  <si>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</si>
  <si>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</si>
  <si>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</si>
  <si>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</si>
  <si>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</si>
  <si>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</si>
  <si>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</si>
  <si>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</si>
  <si>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</si>
  <si>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</si>
  <si>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</si>
  <si>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</si>
  <si>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</si>
  <si>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</si>
  <si>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</si>
  <si>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</si>
  <si>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</si>
  <si>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</si>
  <si>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</si>
  <si>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</si>
  <si>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</si>
  <si>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</si>
  <si>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</si>
  <si>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</si>
  <si>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</si>
  <si>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</si>
  <si>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</si>
  <si>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</si>
  <si>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</si>
  <si>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</si>
  <si>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</si>
  <si>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</si>
  <si>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</si>
  <si>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</si>
  <si>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</si>
  <si>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</si>
  <si>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</si>
  <si>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</si>
  <si>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</si>
  <si>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</si>
  <si>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</si>
  <si>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</si>
  <si>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</si>
  <si>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</si>
  <si>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</si>
  <si>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</si>
  <si>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</si>
  <si>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</si>
  <si>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</si>
  <si>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</si>
  <si>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</si>
  <si>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</si>
  <si>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</si>
  <si>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</si>
  <si>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</si>
  <si>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</si>
  <si>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</si>
  <si>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</si>
  <si>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</si>
  <si>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</si>
  <si>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</si>
  <si>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</si>
  <si>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</si>
  <si>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</si>
  <si>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</si>
  <si>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</si>
  <si>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</si>
  <si>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</si>
  <si>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</si>
  <si>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</si>
  <si>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</si>
  <si>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</si>
  <si>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</si>
  <si>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</si>
  <si>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</si>
  <si>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</si>
  <si>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</si>
  <si>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</si>
  <si>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</si>
  <si>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</si>
  <si>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</si>
  <si>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</si>
  <si>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</si>
  <si>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</si>
  <si>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</si>
  <si>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</si>
  <si>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</si>
  <si>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</si>
  <si>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</si>
  <si>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</si>
  <si>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</si>
  <si>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</si>
  <si>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</si>
  <si>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</si>
  <si>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</si>
  <si>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</si>
  <si>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</si>
  <si>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</si>
  <si>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</si>
  <si>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</si>
  <si>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</si>
  <si>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</si>
  <si>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</si>
  <si>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</si>
  <si>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</si>
  <si>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</si>
  <si>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</si>
  <si>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</si>
  <si>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</si>
  <si>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</si>
  <si>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</si>
  <si>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</si>
  <si>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</si>
  <si>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</si>
  <si>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</si>
  <si>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</si>
  <si>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</si>
  <si>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</si>
  <si>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</si>
  <si>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</si>
  <si>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</si>
  <si>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</si>
  <si>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</si>
  <si>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</si>
  <si>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</si>
  <si>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</si>
  <si>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</si>
  <si>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</si>
  <si>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</si>
  <si>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</si>
  <si>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</si>
  <si>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</si>
  <si>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</si>
  <si>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</si>
  <si>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</si>
  <si>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</si>
  <si>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</si>
  <si>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</si>
  <si>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</si>
  <si>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</si>
  <si>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</si>
  <si>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</si>
  <si>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</si>
  <si>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</si>
  <si>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</si>
  <si>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</si>
  <si>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</si>
  <si>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</si>
  <si>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</si>
  <si>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</si>
  <si>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</si>
  <si>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</si>
  <si>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</si>
  <si>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</si>
  <si>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</si>
  <si>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</si>
  <si>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</si>
  <si>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</si>
  <si>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</si>
  <si>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</si>
  <si>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</si>
  <si>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</si>
  <si>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</si>
  <si>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</si>
  <si>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</si>
  <si>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</si>
  <si>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</si>
  <si>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</si>
  <si>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</si>
  <si>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</si>
  <si>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</si>
  <si>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</si>
  <si>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</si>
  <si>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</si>
  <si>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</si>
  <si>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</si>
  <si>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</si>
  <si>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</si>
  <si>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</si>
  <si>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</si>
  <si>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</si>
  <si>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</si>
  <si>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</si>
  <si>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</si>
  <si>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</si>
  <si>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</si>
  <si>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</si>
  <si>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</si>
  <si>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</si>
  <si>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</si>
  <si>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</si>
  <si>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</si>
  <si>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</si>
  <si>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</si>
  <si>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</si>
  <si>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</si>
  <si>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</si>
  <si>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</si>
  <si>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</si>
  <si>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</si>
  <si>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</si>
  <si>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</si>
  <si>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</si>
  <si>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</si>
  <si>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</si>
  <si>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</si>
  <si>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</si>
  <si>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</si>
  <si>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</si>
  <si>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</si>
  <si>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</si>
  <si>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</si>
  <si>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</si>
  <si>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</si>
  <si>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</si>
  <si>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</si>
  <si>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</si>
  <si>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</si>
  <si>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</si>
  <si>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</si>
  <si>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</si>
  <si>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</si>
  <si>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</si>
  <si>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</si>
  <si>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</si>
  <si>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</si>
  <si>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</si>
  <si>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</si>
  <si>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</si>
  <si>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</si>
  <si>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</si>
  <si>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</si>
  <si>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</si>
  <si>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</si>
  <si>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</si>
  <si>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</si>
  <si>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</si>
  <si>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</si>
  <si>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</si>
  <si>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</si>
  <si>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</si>
  <si>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</si>
  <si>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</si>
  <si>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</si>
  <si>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</si>
  <si>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</si>
  <si>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</si>
  <si>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</si>
  <si>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</si>
  <si>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</si>
  <si>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</si>
  <si>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</si>
  <si>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</si>
  <si>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</si>
  <si>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</si>
  <si>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</si>
  <si>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</si>
  <si>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</si>
  <si>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</si>
  <si>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</si>
  <si>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</si>
  <si>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</si>
  <si>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</si>
  <si>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</si>
  <si>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</si>
  <si>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</si>
  <si>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</si>
  <si>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</si>
  <si>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</si>
  <si>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</si>
  <si>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</si>
  <si>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</si>
  <si>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</si>
  <si>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</si>
  <si>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</si>
  <si>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</si>
  <si>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</si>
  <si>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</si>
  <si>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</si>
  <si>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</si>
  <si>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</si>
  <si>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</si>
  <si>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</si>
  <si>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</si>
  <si>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</si>
  <si>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</si>
  <si>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</si>
  <si>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</si>
  <si>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</si>
  <si>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</si>
  <si>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</si>
  <si>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</si>
  <si>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</si>
  <si>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</si>
  <si>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</si>
  <si>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</si>
  <si>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</si>
  <si>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</si>
  <si>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</si>
  <si>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</si>
  <si>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</si>
  <si>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</si>
  <si>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</si>
  <si>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</si>
  <si>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</si>
  <si>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</si>
  <si>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</si>
  <si>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</si>
  <si>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</si>
  <si>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</si>
  <si>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</si>
  <si>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</si>
  <si>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</si>
  <si>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</si>
  <si>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</si>
  <si>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</si>
  <si>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</si>
  <si>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</si>
  <si>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</si>
  <si>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</si>
  <si>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</si>
  <si>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</si>
  <si>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</si>
  <si>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</si>
  <si>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</si>
  <si>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</si>
  <si>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</si>
  <si>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</si>
  <si>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</si>
  <si>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</si>
  <si>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</si>
  <si>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</si>
  <si>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</si>
  <si>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</si>
  <si>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</si>
  <si>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</si>
  <si>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</si>
  <si>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</si>
  <si>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</si>
  <si>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</si>
  <si>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</si>
  <si>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</si>
  <si>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</si>
  <si>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</si>
  <si>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</si>
  <si>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</si>
  <si>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</si>
  <si>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</si>
  <si>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</si>
  <si>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</si>
  <si>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</si>
  <si>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</si>
  <si>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</si>
  <si>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</si>
  <si>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</si>
  <si>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</si>
  <si>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</si>
  <si>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</si>
  <si>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</si>
  <si>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</si>
  <si>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</si>
  <si>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</si>
  <si>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</si>
  <si>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</si>
  <si>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</si>
  <si>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</si>
  <si>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</si>
  <si>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</si>
  <si>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</si>
  <si>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</si>
  <si>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</si>
  <si>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</si>
  <si>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</si>
  <si>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</si>
  <si>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</si>
  <si>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</si>
  <si>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</si>
  <si>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</si>
  <si>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</si>
  <si>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</si>
  <si>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</si>
  <si>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</si>
  <si>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</si>
  <si>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</si>
  <si>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</si>
  <si>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</si>
  <si>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</si>
  <si>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</si>
  <si>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</si>
  <si>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</si>
  <si>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</si>
  <si>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</si>
  <si>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</si>
  <si>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</si>
  <si>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</si>
  <si>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</si>
  <si>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</si>
  <si>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</si>
  <si>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</si>
  <si>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</si>
  <si>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</si>
  <si>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</si>
  <si>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</si>
  <si>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</si>
  <si>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</si>
  <si>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</si>
  <si>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</si>
  <si>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</si>
  <si>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</si>
  <si>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</si>
  <si>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</si>
  <si>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</si>
  <si>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</si>
  <si>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</si>
  <si>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</si>
  <si>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</si>
  <si>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</si>
  <si>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</si>
  <si>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</si>
  <si>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</si>
  <si>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</si>
  <si>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</si>
  <si>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</si>
  <si>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</si>
  <si>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</si>
  <si>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</si>
  <si>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</si>
  <si>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</si>
  <si>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</si>
  <si>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</si>
  <si>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</si>
  <si>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</si>
  <si>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</si>
  <si>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</si>
  <si>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</si>
  <si>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</si>
  <si>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</si>
  <si>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</si>
  <si>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</si>
  <si>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</si>
  <si>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</si>
  <si>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</si>
  <si>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</si>
  <si>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</si>
  <si>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</si>
  <si>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</si>
  <si>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</si>
  <si>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</si>
  <si>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</si>
  <si>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</si>
  <si>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</si>
  <si>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</si>
  <si>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</si>
  <si>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</si>
  <si>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</si>
  <si>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</si>
  <si>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</si>
  <si>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</si>
  <si>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</si>
  <si>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</si>
  <si>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</si>
  <si>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</si>
  <si>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</si>
  <si>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</si>
  <si>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</si>
  <si>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</si>
  <si>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</si>
  <si>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</si>
  <si>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</si>
  <si>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</si>
  <si>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</si>
  <si>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</si>
  <si>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</si>
  <si>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</si>
  <si>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</si>
  <si>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</si>
  <si>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</si>
  <si>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</si>
  <si>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</si>
  <si>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</si>
  <si>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</si>
  <si>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</si>
  <si>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</si>
  <si>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</si>
  <si>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</si>
  <si>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</si>
  <si>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</si>
  <si>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</si>
  <si>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</si>
  <si>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</si>
  <si>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</si>
  <si>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</si>
  <si>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</si>
  <si>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</si>
  <si>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</si>
  <si>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</si>
  <si>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</si>
  <si>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</si>
  <si>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</si>
  <si>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</si>
  <si>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</si>
  <si>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</si>
  <si>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</si>
  <si>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</si>
  <si>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</si>
  <si>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</si>
  <si>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</si>
  <si>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</si>
  <si>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</si>
  <si>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</si>
  <si>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</si>
  <si>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</si>
  <si>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</si>
  <si>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</si>
  <si>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</si>
  <si>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</si>
  <si>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</si>
  <si>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</si>
  <si>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</si>
  <si>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</si>
  <si>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</si>
  <si>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</si>
  <si>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</si>
  <si>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</si>
  <si>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</si>
  <si>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</si>
  <si>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</si>
  <si>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</si>
  <si>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</si>
  <si>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</si>
  <si>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</si>
  <si>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</si>
  <si>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</si>
  <si>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</si>
  <si>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</si>
  <si>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</si>
  <si>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</si>
  <si>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</si>
  <si>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</si>
  <si>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</si>
  <si>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</si>
  <si>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</si>
  <si>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</si>
  <si>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</si>
  <si>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</si>
  <si>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</si>
  <si>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</si>
  <si>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</si>
  <si>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</si>
  <si>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</si>
  <si>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</si>
  <si>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</si>
  <si>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</si>
  <si>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</si>
  <si>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</si>
  <si>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</si>
  <si>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</si>
  <si>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</si>
  <si>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</si>
  <si>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</si>
  <si>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</si>
  <si>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</si>
  <si>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</si>
  <si>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</si>
  <si>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</si>
  <si>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</si>
  <si>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</si>
  <si>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</si>
  <si>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</si>
  <si>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</si>
  <si>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</si>
  <si>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</si>
  <si>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</si>
  <si>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</si>
  <si>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</si>
  <si>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</si>
  <si>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</si>
  <si>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</si>
  <si>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</si>
  <si>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</si>
  <si>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</si>
  <si>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</si>
  <si>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</si>
  <si>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</si>
  <si>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</si>
  <si>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</si>
  <si>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</si>
  <si>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</si>
  <si>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</si>
  <si>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</si>
  <si>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</si>
  <si>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</si>
  <si>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</si>
  <si>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</si>
  <si>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</si>
  <si>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</si>
  <si>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</si>
  <si>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</si>
  <si>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</si>
  <si>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</si>
  <si>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</si>
  <si>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</si>
  <si>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</si>
  <si>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</si>
  <si>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</si>
  <si>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</si>
  <si>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</si>
  <si>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</si>
  <si>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</si>
  <si>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</si>
  <si>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</si>
  <si>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</si>
  <si>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</si>
  <si>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</si>
  <si>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</si>
  <si>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</si>
  <si>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</si>
  <si>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</si>
  <si>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</si>
  <si>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</si>
  <si>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</si>
  <si>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</si>
  <si>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</si>
  <si>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</si>
  <si>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</si>
  <si>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</si>
  <si>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</si>
  <si>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</si>
  <si>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</si>
  <si>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</si>
  <si>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</si>
  <si>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</si>
  <si>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</si>
  <si>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</si>
  <si>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</si>
  <si>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</si>
  <si>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</si>
  <si>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</si>
  <si>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</si>
  <si>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</si>
  <si>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</si>
  <si>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</si>
  <si>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</si>
  <si>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</si>
  <si>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</si>
  <si>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</si>
  <si>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</si>
  <si>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</si>
  <si>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</si>
  <si>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</si>
  <si>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</si>
  <si>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</si>
  <si>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</si>
  <si>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</si>
  <si>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</si>
  <si>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</si>
  <si>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</si>
  <si>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</si>
  <si>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</si>
  <si>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</si>
  <si>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</si>
  <si>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</si>
  <si>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</si>
  <si>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</si>
  <si>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</si>
  <si>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</si>
  <si>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</si>
  <si>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</si>
  <si>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</si>
  <si>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</si>
  <si>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</si>
  <si>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</si>
  <si>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</si>
  <si>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</si>
  <si>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</si>
  <si>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</si>
  <si>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</si>
  <si>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</si>
  <si>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</si>
  <si>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</si>
  <si>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</si>
  <si>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</si>
  <si>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</si>
  <si>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</si>
  <si>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</si>
  <si>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</si>
  <si>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</si>
  <si>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</si>
  <si>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</si>
  <si>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</si>
  <si>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</si>
  <si>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</si>
  <si>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</si>
  <si>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</si>
  <si>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</si>
  <si>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</si>
  <si>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</si>
  <si>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</si>
  <si>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</si>
  <si>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</si>
  <si>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</si>
  <si>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</si>
  <si>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</si>
  <si>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</si>
  <si>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</si>
  <si>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</si>
  <si>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</si>
  <si>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</si>
  <si>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</si>
  <si>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</si>
  <si>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</si>
  <si>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</si>
  <si>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</si>
  <si>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</si>
  <si>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</si>
  <si>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</si>
  <si>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</si>
  <si>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</si>
  <si>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</si>
  <si>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</si>
  <si>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</si>
  <si>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</si>
  <si>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</si>
  <si>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</si>
  <si>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</si>
  <si>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</si>
  <si>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</si>
  <si>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</si>
  <si>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</si>
  <si>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</si>
  <si>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</si>
  <si>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</si>
  <si>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</si>
  <si>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</si>
  <si>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</si>
  <si>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</si>
  <si>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</si>
  <si>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</si>
  <si>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</si>
  <si>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</si>
  <si>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</si>
  <si>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</si>
  <si>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</si>
  <si>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</si>
  <si>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</si>
  <si>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</si>
  <si>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</si>
  <si>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</si>
  <si>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</si>
  <si>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</si>
  <si>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</si>
  <si>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</si>
  <si>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</si>
  <si>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</si>
  <si>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</si>
  <si>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</si>
  <si>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</si>
  <si>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</si>
  <si>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</si>
  <si>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</si>
  <si>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</si>
  <si>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</si>
  <si>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</si>
  <si>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</si>
  <si>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</si>
  <si>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</si>
  <si>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</si>
  <si>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</si>
  <si>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</si>
  <si>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</si>
  <si>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</si>
  <si>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</si>
  <si>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</si>
  <si>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</si>
  <si>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</si>
  <si>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</si>
  <si>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</si>
  <si>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</si>
  <si>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</si>
  <si>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</si>
  <si>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</si>
  <si>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</si>
  <si>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</si>
  <si>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</si>
  <si>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</si>
  <si>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</si>
  <si>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</si>
  <si>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</si>
  <si>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</si>
  <si>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</si>
  <si>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</si>
  <si>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</si>
  <si>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</si>
  <si>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</si>
  <si>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</si>
  <si>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</si>
  <si>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</si>
  <si>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</si>
  <si>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</si>
  <si>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</si>
  <si>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</si>
  <si>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</si>
  <si>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</si>
  <si>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</si>
  <si>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</si>
  <si>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</si>
  <si>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</si>
  <si>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</si>
  <si>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</si>
  <si>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</si>
  <si>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</si>
  <si>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</si>
  <si>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</si>
  <si>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</si>
  <si>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</si>
  <si>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</si>
  <si>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</si>
  <si>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</si>
  <si>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</si>
  <si>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</si>
  <si>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</si>
  <si>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</si>
  <si>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</si>
  <si>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</si>
  <si>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</si>
  <si>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</si>
  <si>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</si>
  <si>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</si>
  <si>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</si>
  <si>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</si>
  <si>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</si>
  <si>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</si>
  <si>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</si>
  <si>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</si>
  <si>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</si>
  <si>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</si>
  <si>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</si>
  <si>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</si>
  <si>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</si>
  <si>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</si>
  <si>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</si>
  <si>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</si>
  <si>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</si>
  <si>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</si>
  <si>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</si>
  <si>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</si>
  <si>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</si>
  <si>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</si>
  <si>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</si>
  <si>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</si>
  <si>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</si>
  <si>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</si>
  <si>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</si>
  <si>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</si>
  <si>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</si>
  <si>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</si>
  <si>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</si>
  <si>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</si>
  <si>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</si>
  <si>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</si>
  <si>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</si>
  <si>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</si>
  <si>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</si>
  <si>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</si>
  <si>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</si>
  <si>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</si>
  <si>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</si>
  <si>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</si>
  <si>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</si>
  <si>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</si>
  <si>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</si>
  <si>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</si>
  <si>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</si>
  <si>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</si>
  <si>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</si>
  <si>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</si>
  <si>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</si>
  <si>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</si>
  <si>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</si>
  <si>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</si>
  <si>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</si>
  <si>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</si>
  <si>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</si>
  <si>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</si>
  <si>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</si>
  <si>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</si>
  <si>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</si>
  <si>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</si>
  <si>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</si>
  <si>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</si>
  <si>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</si>
  <si>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</si>
  <si>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</si>
  <si>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</si>
  <si>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</si>
  <si>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</si>
  <si>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</si>
  <si>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</si>
  <si>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</si>
  <si>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</si>
  <si>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</si>
  <si>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</si>
  <si>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</si>
  <si>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</si>
  <si>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</si>
  <si>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</si>
  <si>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</si>
  <si>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</si>
  <si>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</si>
  <si>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</si>
  <si>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</si>
  <si>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</si>
  <si>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</si>
  <si>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</si>
  <si>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</si>
  <si>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</si>
  <si>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</si>
  <si>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</si>
  <si>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</si>
  <si>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</si>
  <si>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</si>
  <si>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</si>
  <si>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</si>
  <si>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</si>
  <si>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</si>
  <si>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</si>
  <si>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</si>
  <si>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</si>
  <si>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</si>
  <si>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</si>
  <si>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</si>
  <si>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</si>
  <si>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</si>
  <si>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</si>
  <si>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</si>
  <si>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</si>
  <si>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</si>
  <si>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</si>
  <si>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</si>
  <si>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</si>
  <si>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</si>
  <si>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</si>
  <si>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</si>
  <si>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</si>
  <si>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</si>
  <si>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</si>
  <si>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</si>
  <si>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</si>
  <si>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</si>
  <si>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</si>
  <si>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</si>
  <si>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</si>
  <si>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</si>
  <si>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</si>
  <si>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</si>
  <si>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</si>
  <si>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</si>
  <si>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</si>
  <si>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</si>
  <si>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</si>
  <si>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</si>
  <si>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</si>
  <si>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</si>
  <si>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</si>
  <si>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</si>
  <si>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</si>
  <si>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</si>
  <si>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</si>
  <si>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</si>
  <si>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</si>
  <si>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</si>
  <si>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</si>
  <si>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</si>
  <si>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</si>
  <si>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</si>
  <si>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</si>
  <si>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</si>
  <si>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</si>
  <si>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</si>
  <si>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</si>
  <si>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</si>
  <si>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</si>
  <si>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</si>
  <si>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</si>
  <si>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</si>
  <si>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</si>
  <si>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</si>
  <si>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</si>
  <si>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</si>
  <si>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</si>
  <si>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</si>
  <si>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</si>
  <si>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</si>
  <si>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</si>
  <si>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</si>
  <si>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</si>
  <si>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</si>
  <si>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</si>
  <si>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</si>
  <si>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</si>
  <si>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</si>
  <si>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</si>
  <si>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</si>
  <si>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</si>
  <si>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</si>
  <si>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</si>
  <si>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</si>
  <si>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</si>
  <si>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</si>
  <si>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</si>
  <si>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</si>
  <si>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</si>
  <si>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</si>
  <si>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</si>
  <si>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</si>
  <si>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</si>
  <si>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</si>
  <si>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</si>
  <si>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</si>
  <si>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</si>
  <si>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</si>
  <si>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</si>
  <si>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</si>
  <si>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</si>
  <si>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</si>
  <si>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</si>
  <si>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</si>
  <si>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</si>
  <si>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</si>
  <si>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</si>
  <si>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</si>
  <si>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</si>
  <si>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</si>
  <si>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</si>
  <si>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</si>
  <si>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</si>
  <si>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</si>
  <si>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</si>
  <si>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</si>
  <si>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</si>
  <si>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</si>
  <si>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</si>
  <si>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</si>
  <si>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</si>
  <si>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</si>
  <si>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</si>
  <si>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</si>
  <si>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</si>
  <si>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</si>
  <si>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</si>
  <si>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</si>
  <si>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</si>
  <si>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</si>
  <si>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</si>
  <si>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</si>
  <si>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</si>
  <si>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</si>
  <si>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</si>
  <si>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</si>
  <si>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</si>
  <si>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</si>
  <si>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</si>
  <si>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</si>
  <si>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</si>
  <si>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</si>
  <si>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</si>
  <si>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</si>
  <si>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</si>
  <si>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</si>
  <si>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</si>
  <si>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</si>
  <si>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</si>
  <si>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</si>
  <si>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</si>
  <si>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</si>
  <si>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</si>
  <si>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</si>
  <si>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</si>
  <si>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</si>
  <si>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</si>
  <si>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</si>
  <si>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</si>
  <si>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</si>
  <si>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</si>
  <si>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</si>
  <si>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</si>
  <si>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</si>
  <si>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</si>
  <si>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</si>
  <si>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</si>
  <si>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</si>
  <si>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</si>
  <si>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</si>
  <si>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</si>
  <si>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</si>
  <si>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</si>
  <si>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</si>
  <si>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</si>
  <si>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</si>
  <si>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</si>
  <si>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</si>
  <si>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</si>
  <si>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</si>
  <si>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</si>
  <si>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</si>
  <si>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</si>
  <si>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</si>
  <si>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</si>
  <si>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</si>
  <si>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</si>
  <si>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</si>
  <si>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</si>
  <si>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</si>
  <si>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</si>
  <si>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</si>
  <si>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</si>
  <si>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</si>
  <si>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</si>
  <si>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</si>
  <si>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</si>
  <si>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</si>
  <si>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</si>
  <si>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</si>
  <si>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</si>
  <si>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</si>
  <si>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</si>
  <si>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</si>
  <si>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</si>
  <si>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</si>
  <si>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</si>
  <si>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</si>
  <si>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</si>
  <si>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</si>
  <si>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</si>
  <si>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</si>
  <si>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</si>
  <si>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</si>
  <si>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</si>
  <si>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</si>
  <si>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</si>
  <si>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</si>
  <si>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</si>
  <si>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</si>
  <si>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</si>
  <si>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</si>
  <si>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</si>
  <si>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</si>
  <si>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</si>
  <si>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</si>
  <si>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</si>
  <si>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</si>
  <si>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</si>
  <si>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</si>
  <si>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</si>
  <si>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</si>
  <si>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</si>
  <si>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</si>
  <si>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</si>
  <si>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</si>
  <si>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</si>
  <si>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</si>
  <si>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</si>
  <si>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</si>
  <si>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</si>
  <si>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</si>
  <si>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</si>
  <si>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</si>
  <si>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</si>
  <si>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</si>
  <si>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</si>
  <si>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</si>
  <si>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</si>
  <si>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</si>
  <si>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</si>
  <si>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</si>
  <si>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</si>
  <si>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</si>
  <si>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</si>
  <si>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</si>
  <si>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</si>
  <si>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</si>
  <si>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</si>
  <si>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</si>
  <si>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</si>
  <si>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</si>
  <si>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</si>
  <si>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</si>
  <si>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</si>
  <si>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</si>
  <si>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</si>
  <si>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</si>
  <si>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</si>
  <si>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</si>
  <si>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</si>
  <si>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</si>
  <si>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</si>
  <si>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</si>
  <si>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</si>
  <si>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</si>
  <si>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</si>
  <si>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</si>
  <si>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</si>
  <si>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</si>
  <si>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</si>
  <si>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</si>
  <si>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</si>
  <si>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</si>
  <si>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</si>
  <si>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</si>
  <si>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</si>
  <si>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</si>
  <si>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</si>
  <si>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</si>
  <si>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</si>
  <si>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</si>
  <si>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</si>
  <si>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</si>
  <si>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</si>
  <si>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</si>
  <si>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</si>
  <si>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</si>
  <si>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</si>
  <si>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</si>
  <si>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</si>
  <si>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</si>
  <si>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</si>
  <si>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</si>
  <si>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</si>
  <si>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</si>
  <si>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</si>
  <si>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</si>
  <si>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</si>
  <si>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</si>
  <si>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</si>
  <si>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</si>
  <si>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</si>
  <si>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</si>
  <si>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</si>
  <si>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</si>
  <si>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</si>
  <si>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</si>
  <si>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</si>
  <si>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</si>
  <si>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</si>
  <si>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</si>
  <si>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</si>
  <si>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</si>
  <si>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</si>
  <si>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</si>
  <si>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</si>
  <si>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</si>
  <si>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</si>
  <si>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</si>
  <si>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</si>
  <si>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</si>
  <si>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</si>
  <si>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</si>
  <si>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</si>
  <si>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</si>
  <si>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</si>
  <si>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</si>
  <si>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</si>
  <si>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</si>
  <si>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</si>
  <si>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</si>
  <si>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</si>
  <si>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</si>
  <si>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</si>
  <si>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</si>
  <si>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</si>
  <si>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</si>
  <si>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</si>
  <si>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</si>
  <si>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</si>
  <si>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</si>
  <si>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</si>
  <si>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</si>
  <si>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</si>
  <si>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</si>
  <si>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</si>
  <si>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</si>
  <si>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</si>
  <si>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</si>
  <si>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</si>
  <si>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</si>
  <si>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</si>
  <si>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</si>
  <si>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</si>
  <si>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</si>
  <si>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</si>
  <si>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</si>
  <si>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</si>
  <si>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</si>
  <si>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</si>
  <si>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</si>
  <si>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</si>
  <si>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</si>
  <si>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</si>
  <si>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</si>
  <si>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</si>
  <si>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</si>
  <si>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</si>
  <si>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</si>
  <si>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</si>
  <si>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</si>
  <si>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</si>
  <si>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</si>
  <si>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</si>
  <si>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</si>
  <si>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</si>
  <si>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</si>
  <si>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</si>
  <si>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</si>
  <si>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</si>
  <si>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</si>
  <si>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</si>
  <si>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</si>
  <si>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</si>
  <si>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</si>
  <si>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</si>
  <si>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</si>
  <si>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</si>
  <si>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</si>
  <si>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</si>
  <si>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</si>
  <si>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</si>
  <si>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</si>
  <si>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</si>
  <si>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</si>
  <si>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</si>
  <si>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</si>
  <si>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</si>
  <si>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</si>
  <si>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</si>
  <si>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</si>
  <si>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</si>
  <si>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</si>
  <si>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</si>
  <si>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</si>
  <si>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</si>
  <si>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</si>
  <si>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</si>
  <si>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</si>
  <si>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</si>
  <si>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</si>
  <si>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</si>
  <si>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</si>
  <si>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</si>
  <si>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</si>
  <si>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</si>
  <si>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</si>
  <si>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</si>
  <si>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</si>
  <si>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</si>
  <si>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</si>
  <si>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</si>
  <si>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</si>
  <si>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</si>
  <si>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</si>
  <si>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</si>
  <si>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</si>
  <si>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</si>
  <si>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</si>
  <si>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</si>
  <si>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</si>
  <si>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</si>
  <si>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</si>
  <si>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</si>
  <si>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</si>
  <si>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</si>
  <si>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</si>
  <si>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</si>
  <si>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</si>
  <si>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</si>
  <si>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</si>
  <si>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</si>
  <si>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</si>
  <si>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</si>
  <si>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</si>
  <si>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</si>
  <si>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</si>
  <si>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</si>
  <si>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</si>
  <si>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</si>
  <si>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</si>
  <si>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</si>
  <si>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</si>
  <si>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</si>
  <si>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</si>
  <si>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</si>
  <si>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</si>
  <si>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</si>
  <si>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</si>
  <si>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</si>
  <si>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</si>
  <si>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</si>
  <si>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</si>
  <si>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</si>
  <si>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</si>
  <si>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</si>
  <si>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</si>
  <si>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</si>
  <si>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</si>
  <si>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</si>
  <si>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</si>
  <si>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</si>
  <si>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</si>
  <si>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</si>
  <si>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</si>
  <si>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</si>
  <si>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</si>
  <si>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</si>
  <si>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</si>
  <si>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</si>
  <si>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</si>
  <si>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</si>
  <si>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</si>
  <si>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</si>
  <si>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</si>
  <si>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</si>
  <si>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</si>
  <si>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</si>
  <si>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</si>
  <si>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</si>
  <si>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</si>
  <si>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</si>
  <si>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</si>
  <si>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</si>
  <si>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</si>
  <si>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</si>
  <si>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</si>
  <si>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</si>
  <si>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</si>
  <si>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</si>
  <si>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</si>
  <si>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</si>
  <si>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</si>
  <si>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</si>
  <si>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</si>
  <si>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</si>
  <si>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</si>
  <si>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</si>
  <si>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</si>
  <si>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</si>
  <si>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</si>
  <si>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</si>
  <si>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</si>
  <si>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</si>
  <si>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</si>
  <si>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</si>
  <si>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</si>
  <si>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</si>
  <si>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</si>
  <si>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</si>
  <si>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</si>
  <si>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</si>
  <si>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</si>
  <si>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</si>
  <si>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</si>
  <si>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</si>
  <si>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</si>
  <si>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</si>
  <si>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</si>
  <si>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</si>
  <si>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</si>
  <si>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</si>
  <si>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</si>
  <si>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</si>
  <si>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</si>
  <si>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</si>
  <si>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</si>
  <si>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</si>
  <si>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</si>
  <si>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</si>
  <si>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</si>
  <si>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</si>
  <si>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</si>
  <si>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</si>
  <si>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</si>
  <si>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</si>
  <si>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</si>
  <si>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</si>
  <si>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</si>
  <si>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</si>
  <si>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</si>
  <si>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</si>
  <si>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</si>
  <si>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</si>
  <si>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</si>
  <si>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</si>
  <si>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</si>
  <si>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</si>
  <si>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</si>
  <si>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</si>
  <si>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</si>
  <si>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</si>
  <si>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</si>
  <si>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</si>
  <si>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</si>
  <si>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</si>
  <si>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</si>
  <si>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</si>
  <si>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</si>
  <si>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</si>
  <si>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</si>
  <si>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</si>
  <si>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</si>
  <si>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</si>
  <si>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</si>
  <si>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</si>
  <si>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</si>
  <si>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</si>
  <si>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</si>
  <si>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</si>
  <si>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</si>
  <si>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</si>
  <si>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</si>
  <si>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</si>
  <si>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</si>
  <si>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</si>
  <si>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</si>
  <si>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</si>
  <si>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</si>
  <si>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</si>
  <si>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</si>
  <si>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</si>
  <si>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</si>
  <si>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</si>
  <si>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</si>
  <si>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</si>
  <si>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</si>
  <si>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</si>
  <si>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</si>
  <si>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</si>
  <si>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</si>
  <si>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</si>
  <si>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</si>
  <si>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</si>
  <si>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</si>
  <si>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</si>
  <si>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</si>
  <si>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</si>
  <si>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</si>
  <si>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</si>
  <si>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</si>
  <si>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</si>
  <si>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</si>
  <si>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</si>
  <si>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</si>
  <si>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</si>
  <si>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</si>
  <si>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</si>
  <si>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</si>
  <si>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</si>
  <si>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</si>
  <si>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</si>
  <si>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</si>
  <si>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</si>
  <si>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</si>
  <si>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</si>
  <si>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</si>
  <si>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</si>
  <si>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</si>
  <si>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</si>
  <si>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</si>
  <si>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</si>
  <si>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</si>
  <si>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</si>
  <si>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</si>
  <si>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</si>
  <si>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</si>
  <si>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</si>
  <si>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</si>
  <si>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</si>
  <si>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</si>
  <si>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</si>
  <si>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</si>
  <si>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</si>
  <si>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</si>
  <si>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</si>
  <si>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</si>
  <si>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</si>
  <si>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</si>
  <si>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</si>
  <si>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</si>
  <si>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</si>
  <si>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</si>
  <si>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</si>
  <si>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</si>
  <si>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</si>
  <si>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</si>
  <si>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</si>
  <si>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</si>
  <si>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</si>
  <si>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</si>
  <si>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</si>
  <si>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</si>
  <si>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</si>
  <si>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</si>
  <si>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</si>
  <si>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</si>
  <si>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</si>
  <si>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</si>
  <si>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</si>
  <si>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</si>
  <si>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</si>
  <si>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</si>
  <si>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</si>
  <si>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</si>
  <si>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</si>
  <si>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</si>
  <si>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</si>
  <si>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</si>
  <si>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</si>
  <si>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</si>
  <si>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</si>
  <si>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</si>
  <si>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</si>
  <si>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</si>
  <si>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</si>
  <si>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</si>
  <si>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</si>
  <si>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</si>
  <si>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</si>
  <si>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</si>
  <si>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</si>
  <si>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</si>
  <si>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</si>
  <si>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</si>
  <si>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</si>
  <si>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</si>
  <si>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</si>
  <si>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</si>
  <si>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</si>
  <si>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</si>
  <si>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</si>
  <si>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</si>
  <si>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</si>
  <si>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</si>
  <si>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</si>
  <si>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</si>
  <si>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</si>
  <si>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</si>
  <si>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</si>
  <si>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</si>
  <si>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</si>
  <si>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</si>
  <si>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</si>
  <si>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</si>
  <si>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</si>
  <si>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</si>
  <si>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</si>
  <si>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</si>
  <si>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</si>
  <si>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</si>
  <si>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</si>
  <si>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</si>
  <si>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</si>
  <si>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</si>
  <si>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</si>
  <si>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</si>
  <si>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</si>
  <si>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</si>
  <si>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</si>
  <si>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</si>
  <si>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</si>
  <si>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</si>
  <si>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</si>
  <si>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</si>
  <si>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</si>
  <si>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</si>
  <si>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</si>
  <si>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</si>
  <si>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</si>
  <si>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</si>
  <si>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</si>
  <si>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</si>
  <si>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</si>
  <si>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</si>
  <si>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</si>
  <si>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</si>
  <si>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</si>
  <si>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</si>
  <si>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</si>
  <si>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</si>
  <si>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</si>
  <si>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</si>
  <si>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</si>
  <si>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</si>
  <si>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</si>
  <si>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</si>
  <si>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</si>
  <si>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</si>
  <si>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</si>
  <si>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</si>
  <si>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</si>
  <si>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</si>
  <si>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</si>
  <si>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</si>
  <si>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</si>
  <si>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</si>
  <si>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</si>
  <si>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</si>
  <si>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</si>
  <si>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</si>
  <si>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</si>
  <si>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</si>
  <si>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</si>
  <si>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</si>
  <si>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</si>
  <si>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</si>
  <si>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</si>
  <si>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</si>
  <si>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</si>
  <si>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</si>
  <si>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</si>
  <si>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</si>
  <si>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</si>
  <si>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</si>
  <si>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</si>
  <si>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</si>
  <si>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</si>
  <si>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</si>
  <si>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</si>
  <si>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</si>
  <si>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</si>
  <si>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</si>
  <si>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</si>
  <si>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</si>
  <si>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</si>
  <si>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</si>
  <si>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</si>
  <si>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</si>
  <si>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</si>
  <si>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</si>
  <si>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</si>
  <si>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</si>
  <si>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</si>
  <si>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</si>
  <si>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</si>
  <si>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</si>
  <si>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</si>
  <si>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</si>
  <si>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</si>
  <si>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</si>
  <si>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</si>
  <si>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</si>
  <si>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</si>
  <si>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</si>
  <si>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</si>
  <si>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</si>
  <si>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</si>
  <si>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</si>
  <si>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</si>
  <si>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</si>
  <si>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</si>
  <si>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</si>
  <si>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</si>
  <si>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</si>
  <si>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</si>
  <si>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</si>
  <si>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</si>
  <si>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</si>
  <si>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</si>
  <si>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</si>
  <si>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</si>
  <si>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</si>
  <si>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</si>
  <si>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</si>
  <si>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</si>
  <si>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</si>
  <si>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</si>
  <si>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</si>
  <si>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</si>
  <si>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</si>
  <si>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</si>
  <si>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</si>
  <si>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</si>
  <si>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</si>
  <si>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</si>
  <si>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</si>
  <si>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</si>
  <si>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</si>
  <si>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</si>
  <si>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</si>
  <si>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</si>
  <si>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</si>
  <si>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</si>
  <si>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</si>
  <si>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</si>
  <si>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</si>
  <si>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</si>
  <si>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</si>
  <si>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</si>
  <si>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</si>
  <si>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</si>
  <si>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</si>
  <si>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</si>
  <si>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</si>
  <si>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</si>
  <si>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</si>
  <si>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</si>
  <si>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</si>
  <si>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</si>
  <si>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</si>
  <si>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</si>
  <si>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</si>
  <si>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</si>
  <si>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</si>
  <si>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</si>
  <si>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</si>
  <si>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</si>
  <si>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</si>
  <si>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</si>
  <si>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</si>
  <si>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</si>
  <si>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</si>
  <si>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</si>
  <si>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</si>
  <si>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</si>
  <si>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</si>
  <si>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</si>
  <si>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</si>
  <si>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</si>
  <si>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</si>
  <si>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</si>
  <si>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</si>
  <si>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</si>
  <si>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</si>
  <si>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</si>
  <si>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</si>
  <si>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</si>
  <si>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</si>
  <si>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</si>
  <si>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</si>
  <si>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</si>
  <si>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</si>
  <si>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</si>
  <si>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</si>
  <si>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</si>
  <si>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</si>
  <si>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</si>
  <si>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</si>
  <si>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</si>
  <si>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</si>
  <si>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</si>
  <si>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</si>
  <si>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</si>
  <si>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</si>
  <si>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</si>
  <si>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</si>
  <si>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</si>
  <si>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</si>
  <si>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</si>
  <si>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</si>
  <si>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</si>
  <si>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</si>
  <si>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</si>
  <si>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</si>
  <si>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</si>
  <si>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</si>
  <si>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</si>
  <si>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</si>
  <si>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</si>
  <si>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</si>
  <si>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</si>
  <si>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</si>
  <si>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</si>
  <si>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</si>
  <si>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</si>
  <si>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</si>
  <si>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</si>
  <si>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</si>
  <si>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</si>
  <si>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</si>
  <si>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</si>
  <si>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</si>
  <si>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</si>
  <si>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</si>
  <si>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</si>
  <si>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</si>
  <si>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</si>
  <si>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</si>
  <si>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</si>
  <si>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</si>
  <si>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</si>
  <si>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</si>
  <si>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</si>
  <si>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</si>
  <si>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</si>
  <si>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</si>
  <si>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</si>
  <si>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</si>
  <si>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</si>
  <si>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</si>
  <si>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</si>
  <si>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</si>
  <si>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</si>
  <si>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</si>
  <si>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</si>
  <si>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</si>
  <si>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</si>
  <si>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</si>
  <si>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</si>
  <si>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</si>
  <si>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</si>
  <si>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</si>
  <si>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</si>
  <si>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</si>
  <si>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</si>
  <si>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</si>
  <si>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</si>
  <si>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</si>
  <si>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</si>
  <si>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</si>
  <si>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</si>
  <si>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</si>
  <si>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</si>
  <si>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</si>
  <si>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</si>
  <si>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</si>
  <si>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</si>
  <si>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</si>
  <si>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</si>
  <si>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</si>
  <si>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</si>
  <si>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</si>
  <si>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</si>
  <si>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</si>
  <si>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</si>
  <si>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</si>
  <si>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</si>
  <si>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</si>
  <si>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</si>
  <si>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</si>
  <si>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</si>
  <si>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</si>
  <si>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</si>
  <si>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</si>
  <si>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</si>
  <si>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</si>
  <si>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</si>
  <si>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</si>
  <si>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</si>
  <si>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</si>
  <si>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</si>
  <si>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</si>
  <si>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</si>
  <si>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</si>
  <si>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</si>
  <si>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</si>
  <si>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</si>
  <si>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</si>
  <si>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</si>
  <si>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</si>
  <si>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</si>
  <si>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</si>
  <si>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</si>
  <si>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</si>
  <si>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</si>
  <si>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</si>
  <si>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</si>
  <si>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</si>
  <si>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</si>
  <si>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</si>
  <si>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</si>
  <si>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</si>
  <si>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</si>
  <si>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</si>
  <si>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</si>
  <si>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</si>
  <si>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</si>
  <si>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</si>
  <si>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</si>
  <si>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</si>
  <si>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</si>
  <si>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</si>
  <si>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</si>
  <si>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</si>
  <si>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</si>
  <si>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</si>
  <si>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</si>
  <si>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</si>
  <si>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</si>
  <si>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</si>
  <si>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</si>
  <si>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</si>
  <si>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</si>
  <si>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</si>
  <si>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</si>
  <si>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</si>
  <si>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</si>
  <si>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</si>
  <si>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</si>
  <si>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</si>
  <si>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</si>
  <si>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</si>
  <si>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</si>
  <si>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</si>
  <si>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</si>
  <si>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</si>
  <si>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</si>
  <si>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</si>
  <si>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</si>
  <si>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</si>
  <si>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</si>
  <si>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</si>
  <si>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</si>
  <si>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</si>
  <si>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</si>
  <si>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</si>
  <si>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</si>
  <si>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</si>
  <si>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</si>
  <si>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</si>
  <si>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</si>
  <si>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</si>
  <si>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</si>
  <si>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</si>
  <si>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</si>
  <si>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</si>
  <si>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</si>
  <si>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</si>
  <si>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</si>
  <si>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</si>
  <si>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</si>
  <si>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</si>
  <si>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</si>
  <si>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</si>
  <si>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</si>
  <si>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</si>
  <si>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</si>
  <si>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</si>
  <si>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</si>
  <si>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</si>
  <si>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</si>
  <si>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</si>
  <si>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</si>
  <si>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</si>
  <si>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</si>
  <si>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</si>
  <si>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</si>
  <si>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</si>
  <si>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</si>
  <si>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</si>
  <si>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</si>
  <si>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</si>
  <si>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</si>
  <si>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</si>
  <si>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</si>
  <si>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</si>
  <si>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</si>
  <si>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</si>
  <si>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</si>
  <si>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</si>
  <si>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</si>
  <si>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</si>
  <si>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</si>
  <si>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</si>
  <si>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</si>
  <si>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</si>
  <si>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</si>
  <si>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</si>
  <si>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</si>
  <si>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</si>
  <si>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</si>
  <si>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</si>
  <si>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</si>
  <si>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</si>
  <si>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</si>
  <si>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</si>
  <si>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</si>
  <si>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</si>
  <si>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</si>
  <si>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</si>
  <si>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</si>
  <si>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</si>
  <si>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</si>
  <si>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</si>
  <si>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</si>
  <si>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</si>
  <si>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</si>
  <si>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</si>
  <si>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</si>
  <si>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</si>
  <si>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</si>
  <si>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</si>
  <si>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</si>
  <si>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</si>
  <si>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</si>
  <si>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</si>
  <si>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</si>
  <si>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</si>
  <si>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</si>
  <si>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</si>
  <si>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</si>
  <si>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</si>
  <si>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</si>
  <si>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</si>
  <si>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</si>
  <si>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</si>
  <si>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</si>
  <si>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</si>
  <si>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</si>
  <si>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</si>
  <si>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</si>
  <si>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</si>
  <si>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</si>
  <si>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</si>
  <si>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</si>
  <si>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</si>
  <si>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</si>
  <si>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</si>
  <si>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</si>
  <si>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</si>
  <si>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</si>
  <si>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</si>
  <si>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</si>
  <si>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</si>
  <si>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</si>
  <si>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</si>
  <si>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</si>
  <si>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</si>
  <si>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</si>
  <si>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</si>
  <si>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</si>
  <si>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</si>
  <si>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</si>
  <si>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</si>
  <si>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</si>
  <si>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</si>
  <si>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</si>
  <si>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</si>
  <si>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</si>
  <si>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</si>
  <si>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</si>
  <si>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</si>
  <si>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</si>
  <si>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</si>
  <si>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</si>
  <si>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</si>
  <si>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</si>
  <si>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</si>
  <si>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</si>
  <si>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</si>
  <si>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</si>
  <si>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</si>
  <si>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</si>
  <si>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</si>
  <si>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</si>
  <si>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</si>
  <si>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</si>
  <si>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</si>
  <si>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</si>
  <si>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</si>
  <si>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</si>
  <si>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</si>
  <si>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</si>
  <si>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</si>
  <si>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</si>
  <si>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</si>
  <si>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</si>
  <si>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</si>
  <si>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</si>
  <si>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</si>
  <si>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</si>
  <si>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</si>
  <si>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</si>
  <si>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</si>
  <si>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</si>
  <si>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</si>
  <si>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</si>
  <si>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</si>
  <si>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</si>
  <si>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</si>
  <si>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</si>
  <si>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</si>
  <si>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</si>
  <si>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</si>
  <si>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</si>
  <si>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</si>
  <si>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</si>
  <si>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</si>
  <si>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</si>
  <si>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</si>
  <si>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</si>
  <si>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</si>
  <si>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</si>
  <si>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</si>
  <si>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</si>
  <si>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</si>
  <si>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</si>
  <si>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</si>
  <si>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</si>
  <si>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</si>
  <si>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</si>
  <si>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</si>
  <si>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</si>
  <si>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</si>
  <si>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</si>
  <si>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</si>
  <si>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</si>
  <si>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</si>
  <si>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</si>
  <si>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</si>
  <si>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</si>
  <si>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</si>
  <si>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</si>
  <si>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</si>
  <si>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</si>
  <si>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</si>
  <si>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</si>
  <si>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</si>
  <si>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</si>
  <si>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</si>
  <si>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</si>
  <si>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</si>
  <si>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</si>
  <si>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</si>
  <si>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</si>
  <si>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</si>
  <si>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</si>
  <si>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</si>
  <si>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</si>
  <si>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</si>
  <si>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</si>
  <si>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</si>
  <si>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</si>
  <si>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</si>
  <si>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</si>
  <si>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</si>
  <si>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</si>
  <si>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</si>
  <si>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</si>
  <si>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</si>
  <si>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</si>
  <si>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</si>
  <si>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</si>
  <si>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</si>
  <si>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</si>
  <si>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</si>
  <si>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</si>
  <si>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</si>
  <si>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</si>
  <si>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</si>
  <si>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</si>
  <si>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</si>
  <si>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</si>
  <si>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</si>
  <si>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</si>
  <si>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</si>
  <si>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</si>
  <si>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</si>
  <si>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</si>
  <si>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</si>
  <si>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</si>
  <si>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</si>
  <si>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</si>
  <si>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</si>
  <si>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</si>
  <si>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</si>
  <si>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</si>
  <si>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</si>
  <si>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</si>
  <si>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</si>
  <si>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</si>
  <si>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</si>
  <si>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</si>
  <si>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</si>
  <si>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</si>
  <si>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</si>
  <si>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</si>
  <si>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</si>
  <si>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</si>
  <si>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</si>
  <si>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</si>
  <si>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</si>
  <si>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</si>
  <si>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</si>
  <si>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</si>
  <si>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</si>
  <si>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</si>
  <si>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</si>
  <si>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</si>
  <si>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</si>
  <si>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</si>
  <si>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</si>
  <si>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</si>
  <si>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</si>
  <si>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</si>
  <si>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</si>
  <si>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</si>
  <si>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</si>
  <si>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</si>
  <si>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</si>
  <si>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</si>
  <si>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</si>
  <si>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</si>
  <si>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</si>
  <si>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</si>
  <si>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</si>
  <si>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</si>
  <si>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</si>
  <si>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</si>
  <si>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</si>
  <si>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</si>
  <si>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</si>
  <si>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</si>
  <si>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</si>
  <si>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</si>
  <si>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</si>
  <si>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</si>
  <si>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</si>
  <si>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</si>
  <si>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</si>
  <si>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</si>
  <si>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</si>
  <si>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</si>
  <si>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</si>
  <si>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</si>
  <si>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</si>
  <si>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</si>
  <si>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</si>
  <si>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</si>
  <si>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</si>
  <si>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</si>
  <si>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</si>
  <si>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</si>
  <si>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</si>
  <si>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</si>
  <si>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</si>
  <si>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</si>
  <si>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</si>
  <si>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</si>
  <si>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</si>
  <si>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</si>
  <si>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</si>
  <si>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</si>
  <si>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</si>
  <si>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</si>
  <si>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</si>
  <si>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</si>
  <si>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</si>
  <si>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</si>
  <si>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</si>
  <si>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</si>
  <si>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</si>
  <si>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</si>
  <si>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</si>
  <si>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</si>
  <si>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</si>
  <si>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</si>
  <si>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</si>
  <si>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</si>
  <si>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</si>
  <si>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</si>
  <si>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</si>
  <si>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</si>
  <si>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</si>
  <si>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</si>
  <si>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</si>
  <si>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</si>
  <si>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</si>
  <si>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</si>
  <si>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</si>
  <si>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</si>
  <si>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</si>
  <si>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</si>
  <si>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</si>
  <si>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</si>
  <si>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</si>
  <si>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</si>
  <si>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</si>
  <si>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</si>
  <si>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</si>
  <si>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</si>
  <si>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</si>
  <si>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</si>
  <si>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</si>
  <si>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</si>
  <si>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</si>
  <si>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</si>
  <si>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</si>
  <si>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</si>
  <si>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</si>
  <si>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</si>
  <si>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</si>
  <si>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</si>
  <si>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</si>
  <si>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</si>
  <si>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</si>
  <si>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</si>
  <si>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</si>
  <si>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</si>
  <si>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</si>
  <si>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</si>
  <si>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</si>
  <si>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</si>
  <si>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</si>
  <si>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</si>
  <si>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</si>
  <si>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</si>
  <si>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</si>
  <si>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</si>
  <si>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</si>
  <si>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</si>
  <si>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</si>
  <si>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</si>
  <si>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</si>
  <si>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</si>
  <si>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</si>
  <si>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</si>
  <si>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</si>
  <si>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</si>
  <si>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</si>
  <si>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</si>
  <si>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</si>
  <si>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</si>
  <si>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</si>
  <si>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</si>
  <si>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</si>
  <si>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</si>
  <si>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</si>
  <si>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</si>
  <si>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</si>
  <si>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</si>
  <si>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</si>
  <si>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</si>
  <si>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</si>
  <si>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</si>
  <si>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</si>
  <si>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</si>
  <si>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</si>
  <si>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</si>
  <si>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</si>
  <si>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</si>
  <si>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</si>
  <si>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</si>
  <si>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</si>
  <si>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</si>
  <si>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</si>
  <si>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</si>
  <si>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</si>
  <si>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</si>
  <si>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</si>
  <si>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</si>
  <si>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</si>
  <si>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</si>
  <si>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</si>
  <si>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</si>
  <si>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</si>
  <si>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</si>
  <si>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</si>
  <si>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</si>
  <si>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</si>
  <si>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</si>
  <si>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</si>
  <si>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</si>
  <si>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</si>
  <si>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</si>
  <si>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</si>
  <si>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</si>
  <si>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</si>
  <si>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</si>
  <si>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</si>
  <si>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</si>
  <si>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</si>
  <si>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</si>
  <si>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</si>
  <si>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</si>
  <si>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</si>
  <si>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</si>
  <si>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</si>
  <si>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</si>
  <si>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</si>
  <si>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</si>
  <si>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</si>
  <si>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</si>
  <si>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</si>
  <si>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</si>
  <si>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</si>
  <si>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</si>
  <si>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</si>
  <si>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</si>
  <si>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</si>
  <si>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</si>
  <si>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</si>
  <si>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</si>
  <si>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</si>
  <si>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</si>
  <si>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</si>
  <si>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</si>
  <si>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</si>
  <si>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</si>
  <si>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</si>
  <si>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</si>
  <si>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</si>
  <si>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</si>
  <si>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</si>
  <si>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</si>
  <si>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</si>
  <si>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</si>
  <si>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</si>
  <si>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</si>
  <si>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</si>
  <si>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</si>
  <si>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</si>
  <si>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</si>
  <si>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</si>
  <si>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</si>
  <si>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</si>
  <si>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</si>
  <si>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</si>
  <si>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</si>
  <si>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</si>
  <si>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</si>
  <si>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</si>
  <si>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</si>
  <si>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</si>
  <si>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</si>
  <si>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</si>
  <si>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</si>
  <si>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</si>
  <si>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</si>
  <si>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</si>
  <si>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</si>
  <si>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</si>
  <si>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</si>
  <si>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</si>
  <si>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</si>
  <si>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</si>
  <si>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</si>
  <si>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</si>
  <si>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</si>
  <si>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</si>
  <si>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</si>
  <si>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</si>
  <si>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</si>
  <si>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</si>
  <si>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</si>
  <si>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</si>
  <si>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</si>
  <si>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</si>
  <si>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</si>
  <si>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</si>
  <si>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</si>
  <si>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</si>
  <si>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</si>
  <si>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</si>
  <si>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</si>
  <si>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</si>
  <si>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</si>
  <si>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</si>
  <si>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</si>
  <si>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</si>
  <si>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</si>
  <si>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</si>
  <si>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</si>
  <si>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</si>
  <si>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</si>
  <si>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</si>
  <si>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</si>
  <si>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</si>
  <si>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</si>
  <si>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</si>
  <si>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</si>
  <si>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</si>
  <si>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</si>
  <si>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</si>
  <si>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</si>
  <si>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</si>
  <si>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</si>
  <si>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</si>
  <si>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</si>
  <si>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</si>
  <si>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</si>
  <si>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</si>
  <si>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</si>
  <si>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</si>
  <si>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</si>
  <si>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</si>
  <si>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</si>
  <si>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</si>
  <si>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</si>
  <si>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</si>
  <si>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</si>
  <si>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</si>
  <si>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</si>
  <si>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</si>
  <si>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</si>
  <si>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</si>
  <si>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</si>
  <si>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</si>
  <si>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</si>
  <si>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</si>
  <si>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</si>
  <si>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</si>
  <si>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</si>
  <si>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</si>
  <si>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</si>
  <si>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</si>
  <si>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</si>
  <si>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</si>
  <si>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</si>
  <si>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</si>
  <si>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</si>
  <si>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</si>
  <si>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</si>
  <si>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</si>
  <si>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</si>
  <si>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</si>
  <si>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</si>
  <si>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</si>
  <si>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</si>
  <si>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</si>
  <si>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</si>
  <si>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</si>
  <si>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</si>
  <si>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</si>
  <si>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</si>
  <si>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</si>
  <si>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</si>
  <si>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</si>
  <si>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</si>
  <si>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</si>
  <si>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</si>
  <si>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</si>
  <si>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</si>
  <si>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</si>
  <si>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</si>
  <si>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</si>
  <si>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</si>
  <si>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</si>
  <si>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</si>
  <si>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</si>
  <si>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</si>
  <si>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</si>
  <si>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</si>
  <si>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</si>
  <si>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</si>
  <si>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</si>
  <si>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</si>
  <si>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</si>
  <si>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</si>
  <si>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</si>
  <si>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</si>
  <si>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</si>
  <si>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</si>
  <si>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</si>
  <si>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</si>
  <si>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</si>
  <si>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</si>
  <si>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</si>
  <si>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</si>
  <si>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</si>
  <si>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</si>
  <si>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</si>
  <si>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</si>
  <si>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</si>
  <si>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</si>
  <si>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</si>
  <si>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</si>
  <si>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</si>
  <si>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</si>
  <si>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</si>
  <si>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</si>
  <si>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</si>
  <si>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</si>
  <si>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</si>
  <si>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</si>
  <si>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</si>
  <si>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</si>
  <si>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</si>
  <si>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</si>
  <si>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</si>
  <si>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</si>
  <si>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</si>
  <si>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</si>
  <si>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</si>
  <si>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</si>
  <si>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</si>
  <si>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</si>
  <si>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</si>
  <si>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</si>
  <si>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</si>
  <si>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</si>
  <si>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</si>
  <si>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</si>
  <si>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</si>
  <si>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</si>
  <si>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</si>
  <si>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</si>
  <si>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</si>
  <si>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</si>
  <si>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</si>
  <si>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</si>
  <si>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</si>
  <si>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</si>
  <si>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</si>
  <si>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</si>
  <si>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</si>
  <si>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</si>
  <si>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</si>
  <si>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</si>
  <si>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</si>
  <si>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</si>
  <si>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</si>
  <si>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</si>
  <si>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</si>
  <si>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</si>
  <si>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</si>
  <si>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</si>
  <si>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</si>
  <si>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</si>
  <si>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</si>
  <si>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</si>
  <si>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</si>
  <si>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</si>
  <si>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</si>
  <si>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</si>
  <si>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</si>
  <si>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</si>
  <si>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</si>
  <si>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</si>
  <si>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</si>
  <si>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</si>
  <si>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</si>
  <si>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</si>
  <si>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</si>
  <si>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</si>
  <si>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</si>
  <si>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</si>
  <si>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</si>
  <si>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</si>
  <si>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</si>
  <si>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</si>
  <si>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</si>
  <si>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</si>
  <si>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</si>
  <si>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</si>
  <si>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</si>
  <si>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</si>
  <si>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</si>
  <si>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</si>
  <si>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</si>
  <si>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</si>
  <si>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</si>
  <si>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</si>
  <si>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</si>
  <si>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</si>
  <si>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</si>
  <si>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</si>
  <si>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</si>
  <si>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</si>
  <si>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</si>
  <si>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</si>
  <si>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</si>
  <si>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</si>
  <si>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</si>
  <si>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</si>
  <si>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</si>
  <si>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</si>
  <si>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</si>
  <si>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</si>
  <si>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</si>
  <si>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</si>
  <si>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</si>
  <si>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</si>
  <si>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</si>
  <si>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</si>
  <si>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</si>
  <si>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</si>
  <si>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</si>
  <si>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</si>
  <si>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</si>
  <si>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</si>
  <si>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</si>
  <si>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</si>
  <si>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</si>
  <si>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</si>
  <si>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</si>
  <si>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</si>
  <si>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</si>
  <si>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</si>
  <si>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</si>
  <si>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</si>
  <si>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</si>
  <si>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</si>
  <si>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</si>
  <si>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</si>
  <si>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</si>
  <si>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</si>
  <si>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</si>
  <si>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</si>
  <si>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</si>
  <si>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</si>
  <si>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</si>
  <si>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</si>
  <si>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</si>
  <si>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</si>
  <si>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</si>
  <si>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</si>
  <si>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</si>
  <si>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</si>
  <si>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</si>
  <si>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</si>
  <si>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</si>
  <si>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</si>
  <si>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</si>
  <si>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</si>
  <si>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</si>
  <si>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</si>
  <si>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</si>
  <si>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</si>
  <si>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</si>
  <si>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</si>
  <si>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</si>
  <si>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</si>
  <si>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</si>
  <si>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</si>
  <si>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</si>
  <si>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</si>
  <si>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</si>
  <si>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</si>
  <si>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</si>
  <si>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</si>
  <si>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</si>
  <si>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</si>
  <si>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</si>
  <si>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</si>
  <si>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</si>
  <si>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</si>
  <si>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</si>
  <si>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</si>
  <si>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</si>
  <si>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</si>
  <si>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</si>
  <si>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</si>
  <si>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</si>
  <si>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</si>
  <si>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</si>
  <si>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</si>
  <si>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</si>
  <si>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</si>
  <si>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</si>
  <si>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</si>
  <si>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</si>
  <si>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</si>
  <si>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</si>
  <si>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</si>
  <si>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</si>
  <si>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</si>
  <si>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</si>
  <si>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</si>
  <si>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</si>
  <si>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</si>
  <si>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</si>
  <si>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</si>
  <si>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</si>
  <si>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</si>
  <si>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</si>
  <si>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</si>
  <si>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</si>
  <si>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</si>
  <si>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</si>
  <si>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</si>
  <si>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</si>
  <si>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</si>
  <si>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</si>
  <si>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</si>
  <si>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</si>
  <si>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</si>
  <si>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</si>
  <si>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</si>
  <si>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</si>
  <si>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</si>
  <si>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</si>
  <si>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</si>
  <si>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</si>
  <si>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</si>
  <si>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</si>
  <si>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</si>
  <si>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</si>
  <si>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</si>
  <si>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</si>
  <si>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</si>
  <si>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</si>
  <si>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</si>
  <si>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</si>
  <si>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</si>
  <si>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</si>
  <si>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</si>
  <si>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</si>
  <si>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</si>
  <si>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</si>
  <si>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</si>
  <si>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</si>
  <si>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</si>
  <si>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</si>
  <si>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</si>
  <si>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</si>
  <si>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</si>
  <si>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</si>
  <si>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</si>
  <si>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</si>
  <si>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</si>
  <si>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</si>
  <si>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</si>
  <si>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</si>
  <si>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</si>
  <si>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</si>
  <si>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</si>
  <si>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</si>
  <si>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</si>
  <si>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</si>
  <si>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</si>
  <si>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</si>
  <si>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</si>
  <si>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</si>
  <si>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</si>
  <si>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</si>
  <si>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</si>
  <si>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</si>
  <si>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</si>
  <si>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</si>
  <si>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</si>
  <si>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</si>
  <si>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</si>
  <si>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</si>
  <si>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</si>
  <si>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</si>
  <si>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</si>
  <si>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</si>
  <si>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</si>
  <si>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</si>
  <si>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</si>
  <si>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</si>
  <si>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</si>
  <si>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</si>
  <si>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</si>
  <si>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</si>
  <si>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</si>
  <si>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</si>
  <si>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</si>
  <si>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</si>
  <si>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</si>
  <si>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</si>
  <si>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</si>
  <si>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</si>
  <si>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</si>
  <si>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</si>
  <si>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</si>
  <si>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</si>
  <si>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</si>
  <si>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</si>
  <si>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</si>
  <si>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</si>
  <si>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</si>
  <si>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</si>
  <si>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</si>
  <si>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</si>
  <si>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</si>
  <si>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</si>
  <si>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</si>
  <si>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</si>
  <si>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</si>
  <si>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</si>
  <si>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</si>
  <si>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</si>
  <si>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</si>
  <si>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</si>
  <si>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</si>
  <si>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</si>
  <si>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</si>
  <si>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</si>
  <si>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</si>
  <si>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</si>
  <si>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</si>
  <si>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</si>
  <si>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</si>
  <si>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</si>
  <si>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</si>
  <si>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</si>
  <si>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</si>
  <si>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</si>
  <si>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</si>
  <si>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</si>
  <si>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</si>
  <si>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</si>
  <si>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</si>
  <si>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</si>
  <si>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</si>
  <si>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</si>
  <si>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</si>
  <si>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</si>
  <si>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</si>
  <si>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</si>
  <si>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</si>
  <si>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</si>
  <si>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</si>
  <si>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</si>
  <si>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</si>
  <si>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</si>
  <si>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</si>
  <si>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</si>
  <si>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</si>
  <si>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</si>
  <si>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</si>
  <si>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</si>
  <si>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</si>
  <si>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</si>
  <si>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</si>
  <si>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</si>
  <si>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</si>
  <si>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</si>
  <si>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</si>
  <si>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</si>
  <si>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</si>
  <si>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</si>
  <si>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</si>
  <si>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</si>
  <si>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</si>
  <si>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</si>
  <si>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</si>
  <si>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</si>
  <si>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</si>
  <si>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</si>
  <si>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</si>
  <si>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</si>
  <si>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</si>
  <si>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</si>
  <si>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</si>
  <si>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</si>
  <si>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</si>
  <si>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</si>
  <si>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</si>
  <si>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</si>
  <si>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</si>
  <si>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</si>
  <si>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</si>
  <si>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</si>
  <si>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</si>
  <si>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</si>
  <si>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</si>
  <si>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</si>
  <si>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</si>
  <si>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</si>
  <si>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</si>
  <si>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</si>
  <si>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</si>
  <si>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</si>
  <si>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</si>
  <si>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</si>
  <si>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</si>
  <si>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</si>
  <si>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</si>
  <si>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</si>
  <si>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</si>
  <si>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</si>
  <si>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</si>
  <si>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</si>
  <si>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</si>
  <si>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</si>
  <si>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</si>
  <si>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</si>
  <si>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</si>
  <si>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</si>
  <si>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</si>
  <si>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</si>
  <si>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</si>
  <si>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</si>
  <si>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</si>
  <si>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</si>
  <si>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</si>
  <si>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</si>
  <si>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</si>
  <si>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</si>
  <si>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</si>
  <si>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</si>
  <si>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</si>
  <si>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</si>
  <si>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</si>
  <si>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</si>
  <si>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</si>
  <si>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</si>
  <si>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</si>
  <si>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</si>
  <si>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</si>
  <si>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</si>
  <si>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</si>
  <si>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</si>
  <si>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</si>
  <si>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</si>
  <si>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</si>
  <si>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</si>
  <si>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</si>
  <si>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</si>
  <si>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</si>
  <si>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</si>
  <si>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</si>
  <si>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</si>
  <si>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</si>
  <si>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</si>
  <si>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</si>
  <si>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</si>
  <si>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</si>
  <si>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</si>
  <si>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</si>
  <si>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</si>
  <si>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</si>
  <si>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</si>
  <si>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</si>
  <si>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</si>
  <si>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</si>
  <si>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</si>
  <si>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</si>
  <si>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</si>
  <si>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</si>
  <si>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</si>
  <si>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</si>
  <si>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</si>
  <si>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</si>
  <si>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</si>
  <si>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</si>
  <si>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</si>
  <si>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</si>
  <si>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</si>
  <si>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</si>
  <si>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</si>
  <si>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</si>
  <si>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</si>
  <si>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</si>
  <si>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</si>
  <si>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</si>
  <si>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</si>
  <si>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</si>
  <si>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</si>
  <si>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</si>
  <si>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</si>
  <si>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</si>
  <si>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</si>
  <si>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</si>
  <si>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</si>
  <si>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</si>
  <si>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</si>
  <si>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</si>
  <si>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</si>
  <si>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</si>
  <si>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</si>
  <si>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</si>
  <si>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</si>
  <si>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</si>
  <si>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</si>
  <si>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</si>
  <si>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</si>
  <si>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</si>
  <si>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</si>
  <si>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</si>
  <si>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</si>
  <si>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</si>
  <si>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</si>
  <si>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</si>
  <si>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</si>
  <si>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</si>
  <si>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</si>
  <si>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</si>
  <si>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</si>
  <si>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</si>
  <si>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</si>
  <si>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</si>
  <si>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</si>
  <si>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</si>
  <si>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</si>
  <si>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</si>
  <si>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</si>
  <si>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</si>
  <si>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</si>
  <si>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</si>
  <si>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</si>
  <si>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</si>
  <si>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</si>
  <si>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</si>
  <si>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</si>
  <si>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</si>
  <si>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</si>
  <si>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</si>
  <si>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</si>
  <si>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</si>
  <si>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</si>
  <si>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</si>
  <si>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</si>
  <si>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</si>
  <si>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</si>
  <si>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</si>
  <si>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</si>
  <si>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</si>
  <si>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</si>
  <si>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</si>
  <si>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</si>
  <si>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</si>
  <si>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</si>
  <si>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</si>
  <si>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</si>
  <si>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</si>
  <si>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</si>
  <si>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</si>
  <si>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</si>
  <si>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</si>
  <si>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</si>
  <si>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</si>
  <si>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</si>
  <si>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</si>
  <si>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</si>
  <si>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</si>
  <si>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</si>
  <si>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</si>
  <si>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</si>
  <si>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</si>
  <si>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</si>
  <si>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</si>
  <si>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</si>
  <si>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</si>
  <si>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</si>
  <si>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</si>
  <si>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</si>
  <si>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</si>
  <si>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</si>
  <si>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</si>
  <si>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</si>
  <si>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</si>
  <si>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</si>
  <si>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</si>
  <si>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</si>
  <si>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</si>
  <si>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</si>
  <si>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</si>
  <si>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</si>
  <si>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</si>
  <si>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</si>
  <si>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</si>
  <si>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</si>
  <si>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</si>
  <si>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</si>
  <si>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</si>
  <si>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</si>
  <si>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</si>
  <si>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</si>
  <si>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</si>
  <si>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</si>
  <si>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</si>
  <si>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</si>
  <si>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</si>
  <si>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</si>
  <si>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</si>
  <si>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</si>
  <si>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</si>
  <si>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</si>
  <si>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</si>
  <si>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</si>
  <si>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</si>
  <si>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</si>
  <si>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</si>
  <si>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</si>
  <si>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</si>
  <si>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</si>
  <si>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</si>
  <si>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</si>
  <si>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</si>
  <si>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</si>
  <si>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</si>
  <si>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</si>
  <si>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</si>
  <si>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</si>
  <si>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</si>
  <si>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</si>
  <si>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</si>
  <si>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</si>
  <si>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</si>
  <si>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</si>
  <si>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</si>
  <si>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</si>
  <si>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</si>
  <si>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</si>
  <si>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</si>
  <si>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</si>
  <si>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</si>
  <si>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</si>
  <si>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</si>
  <si>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</si>
  <si>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</si>
  <si>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</si>
  <si>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</si>
  <si>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</si>
  <si>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</si>
  <si>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</si>
  <si>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</si>
  <si>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</si>
  <si>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</si>
  <si>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</si>
  <si>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</si>
  <si>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</si>
  <si>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</si>
  <si>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</si>
  <si>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</si>
  <si>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</si>
  <si>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</si>
  <si>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</si>
  <si>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</si>
  <si>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</si>
  <si>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</si>
  <si>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</si>
  <si>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</si>
  <si>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</si>
  <si>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</si>
  <si>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</si>
  <si>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</si>
  <si>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</si>
  <si>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</si>
  <si>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</si>
  <si>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</si>
  <si>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</si>
  <si>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</si>
  <si>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</si>
  <si>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</si>
  <si>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</si>
  <si>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</si>
  <si>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</si>
  <si>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</si>
  <si>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</si>
  <si>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</si>
  <si>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</si>
  <si>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</si>
  <si>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</si>
  <si>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</si>
  <si>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</si>
  <si>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</si>
  <si>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</si>
  <si>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</si>
  <si>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</si>
  <si>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</si>
  <si>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</si>
  <si>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</si>
  <si>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</si>
  <si>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</si>
  <si>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</si>
  <si>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</si>
  <si>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</si>
  <si>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</si>
  <si>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</si>
  <si>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</si>
  <si>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</si>
  <si>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</si>
  <si>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</si>
  <si>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</si>
  <si>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</si>
  <si>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</si>
  <si>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</si>
  <si>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</si>
  <si>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</si>
  <si>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</si>
  <si>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</si>
  <si>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</si>
  <si>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</si>
  <si>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</si>
  <si>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</si>
  <si>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</si>
  <si>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</si>
  <si>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</si>
  <si>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</si>
  <si>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</si>
  <si>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</si>
  <si>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</si>
  <si>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</si>
  <si>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</si>
  <si>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</si>
  <si>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</si>
  <si>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</si>
  <si>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</si>
  <si>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</si>
  <si>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</si>
  <si>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</si>
  <si>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</si>
  <si>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</si>
  <si>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</si>
  <si>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</si>
  <si>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</si>
  <si>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</si>
  <si>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</si>
  <si>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</si>
  <si>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</si>
  <si>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</si>
  <si>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</si>
  <si>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</si>
  <si>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</si>
  <si>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</si>
  <si>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</si>
  <si>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</si>
  <si>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</si>
  <si>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</si>
  <si>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</si>
  <si>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</si>
  <si>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</si>
  <si>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</si>
  <si>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</si>
  <si>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</si>
  <si>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</si>
  <si>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</si>
  <si>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</si>
  <si>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</si>
  <si>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</si>
  <si>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</si>
  <si>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</si>
  <si>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</si>
  <si>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</si>
  <si>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</si>
  <si>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</si>
  <si>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</si>
  <si>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</si>
  <si>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</si>
  <si>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</si>
  <si>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</si>
  <si>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</si>
  <si>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</si>
  <si>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</si>
  <si>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</si>
  <si>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</si>
  <si>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</si>
  <si>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</si>
  <si>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</si>
  <si>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</si>
  <si>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</si>
  <si>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</si>
  <si>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</si>
  <si>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</si>
  <si>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</si>
  <si>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</si>
  <si>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</si>
  <si>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</si>
  <si>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</si>
  <si>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</si>
  <si>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</si>
  <si>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</si>
  <si>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</si>
  <si>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</si>
  <si>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</si>
  <si>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</si>
  <si>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</si>
  <si>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</si>
  <si>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</si>
  <si>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</si>
  <si>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</si>
  <si>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</si>
  <si>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</si>
  <si>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</si>
  <si>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</si>
  <si>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</si>
  <si>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</si>
  <si>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</si>
  <si>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</si>
  <si>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</si>
  <si>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</si>
  <si>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</si>
  <si>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</si>
  <si>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</si>
  <si>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</si>
  <si>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</si>
  <si>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</si>
  <si>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</si>
  <si>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</si>
  <si>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</si>
  <si>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</si>
  <si>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</si>
  <si>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</si>
  <si>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</si>
  <si>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</si>
  <si>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</si>
  <si>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</si>
  <si>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</si>
  <si>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</si>
  <si>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</si>
  <si>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</si>
  <si>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</si>
  <si>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</si>
  <si>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</si>
  <si>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</si>
  <si>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</si>
  <si>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</si>
  <si>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</si>
  <si>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</si>
  <si>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</si>
  <si>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</si>
  <si>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</si>
  <si>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</si>
  <si>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</si>
  <si>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</si>
  <si>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</si>
  <si>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</si>
  <si>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</si>
  <si>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</si>
  <si>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</si>
  <si>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</si>
  <si>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</si>
  <si>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</si>
  <si>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</si>
  <si>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</si>
  <si>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</si>
  <si>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</si>
  <si>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</si>
  <si>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</si>
  <si>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</si>
  <si>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</si>
  <si>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</si>
  <si>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</si>
  <si>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</si>
  <si>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</si>
  <si>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</si>
  <si>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</si>
  <si>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</si>
  <si>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</si>
  <si>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</si>
  <si>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</si>
  <si>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</si>
  <si>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</si>
  <si>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</si>
  <si>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</si>
  <si>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</si>
  <si>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</si>
  <si>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</si>
  <si>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</si>
  <si>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</si>
  <si>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</si>
  <si>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</si>
  <si>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</si>
  <si>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</si>
  <si>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</si>
  <si>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</si>
  <si>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</si>
  <si>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</si>
  <si>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</si>
  <si>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</si>
  <si>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</si>
  <si>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</si>
  <si>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</si>
  <si>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</si>
  <si>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</si>
  <si>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</si>
  <si>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</si>
  <si>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</si>
  <si>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</si>
  <si>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</si>
  <si>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</si>
  <si>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</si>
  <si>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</si>
  <si>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</si>
  <si>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</si>
  <si>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</si>
  <si>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</si>
  <si>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</si>
  <si>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</si>
  <si>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</si>
  <si>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</si>
  <si>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</si>
  <si>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</si>
  <si>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</si>
  <si>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</si>
  <si>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</si>
  <si>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</si>
  <si>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</si>
  <si>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</si>
  <si>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</si>
  <si>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</si>
  <si>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</si>
  <si>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</si>
  <si>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</si>
  <si>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</si>
  <si>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</si>
  <si>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</si>
  <si>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</si>
  <si>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</si>
  <si>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</si>
  <si>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</si>
  <si>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</si>
  <si>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</si>
  <si>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</si>
  <si>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</si>
  <si>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</si>
  <si>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</si>
  <si>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</si>
  <si>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</si>
  <si>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</si>
  <si>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</si>
  <si>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</si>
  <si>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</si>
  <si>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</si>
  <si>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</si>
  <si>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</si>
  <si>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</si>
  <si>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</si>
  <si>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</si>
  <si>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</si>
  <si>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</si>
  <si>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</si>
  <si>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</si>
  <si>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</si>
  <si>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</si>
  <si>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</si>
  <si>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</si>
  <si>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</si>
  <si>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</si>
  <si>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</si>
  <si>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</si>
  <si>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</si>
  <si>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</si>
  <si>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</si>
  <si>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</si>
  <si>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</si>
  <si>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</si>
  <si>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</si>
  <si>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</si>
  <si>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</si>
  <si>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</si>
  <si>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</si>
  <si>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</si>
  <si>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</si>
  <si>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</si>
  <si>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</si>
  <si>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</si>
  <si>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</si>
  <si>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</si>
  <si>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</si>
  <si>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</si>
  <si>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</si>
  <si>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</si>
  <si>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</si>
  <si>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</si>
  <si>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</si>
  <si>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</si>
  <si>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</si>
  <si>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</si>
  <si>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</si>
  <si>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</si>
  <si>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</si>
  <si>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</si>
  <si>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</si>
  <si>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</si>
  <si>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</si>
  <si>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</si>
  <si>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</si>
  <si>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</si>
  <si>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</si>
  <si>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</si>
  <si>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</si>
  <si>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</si>
  <si>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</si>
  <si>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</si>
  <si>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</si>
  <si>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</si>
  <si>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</si>
  <si>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</si>
  <si>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</si>
  <si>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</si>
  <si>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</si>
  <si>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</si>
  <si>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</si>
  <si>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</si>
  <si>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</si>
  <si>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</si>
  <si>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</si>
  <si>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</si>
  <si>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</si>
  <si>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</si>
  <si>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</si>
  <si>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</si>
  <si>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</si>
  <si>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</si>
  <si>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</si>
  <si>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</si>
  <si>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</si>
  <si>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</si>
  <si>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</si>
  <si>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</si>
  <si>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</si>
  <si>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</si>
  <si>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</si>
  <si>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</si>
  <si>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</si>
  <si>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</si>
  <si>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</si>
  <si>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</si>
  <si>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</si>
  <si>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</si>
  <si>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</si>
  <si>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</si>
  <si>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</si>
  <si>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</si>
  <si>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</si>
  <si>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</si>
  <si>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</si>
  <si>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</si>
  <si>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</si>
  <si>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</si>
  <si>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</si>
  <si>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</si>
  <si>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</si>
  <si>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</si>
  <si>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</si>
  <si>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</si>
  <si>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</si>
  <si>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</si>
  <si>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</si>
  <si>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</si>
  <si>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</si>
  <si>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</si>
  <si>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</si>
  <si>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</si>
  <si>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</si>
  <si>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</si>
  <si>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</si>
  <si>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</si>
  <si>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</si>
  <si>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</si>
  <si>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</si>
  <si>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</si>
  <si>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</si>
  <si>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</si>
  <si>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</si>
  <si>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</si>
  <si>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</si>
  <si>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</si>
  <si>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</si>
  <si>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</si>
  <si>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</si>
  <si>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</si>
  <si>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</si>
  <si>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</si>
  <si>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</si>
  <si>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</si>
  <si>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</si>
  <si>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</si>
  <si>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</si>
  <si>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</si>
  <si>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</si>
  <si>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</si>
  <si>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</si>
  <si>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</si>
  <si>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</si>
  <si>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</si>
  <si>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</si>
  <si>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</si>
  <si>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</si>
  <si>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</si>
  <si>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</si>
  <si>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</si>
  <si>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</si>
  <si>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</si>
  <si>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</si>
  <si>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</si>
  <si>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</si>
  <si>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</si>
  <si>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</si>
  <si>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</si>
  <si>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</si>
  <si>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</si>
  <si>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</si>
  <si>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</si>
  <si>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</si>
  <si>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</si>
  <si>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</si>
  <si>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</si>
  <si>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</si>
  <si>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</si>
  <si>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</si>
  <si>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</si>
  <si>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</si>
  <si>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</si>
  <si>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</si>
  <si>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</si>
  <si>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</si>
  <si>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</si>
  <si>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</si>
  <si>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</si>
  <si>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</si>
  <si>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</si>
  <si>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</si>
  <si>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</si>
  <si>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</si>
  <si>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</si>
  <si>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</si>
  <si>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</si>
  <si>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</si>
  <si>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</si>
  <si>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</si>
  <si>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</si>
  <si>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</si>
  <si>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</si>
  <si>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</si>
  <si>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</si>
  <si>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</si>
  <si>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</si>
  <si>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</si>
  <si>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</si>
  <si>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</si>
  <si>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</si>
  <si>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</si>
  <si>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</si>
  <si>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</si>
  <si>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</si>
  <si>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</si>
  <si>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</si>
  <si>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</si>
  <si>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</si>
  <si>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</si>
  <si>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</si>
  <si>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</si>
  <si>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</si>
  <si>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</si>
  <si>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</si>
  <si>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</si>
  <si>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</si>
  <si>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</si>
  <si>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</si>
  <si>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</si>
  <si>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</si>
  <si>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</si>
  <si>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</si>
  <si>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</si>
  <si>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</si>
  <si>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</si>
  <si>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</si>
  <si>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</si>
  <si>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</si>
  <si>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</si>
  <si>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</si>
  <si>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</si>
  <si>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</si>
  <si>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</si>
  <si>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</si>
  <si>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</si>
  <si>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</si>
  <si>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</si>
  <si>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</si>
  <si>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</si>
  <si>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</si>
  <si>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</si>
  <si>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</si>
  <si>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</si>
  <si>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</si>
  <si>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</si>
  <si>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</si>
  <si>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</si>
  <si>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</si>
  <si>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</si>
  <si>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</si>
  <si>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</si>
  <si>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</si>
  <si>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</si>
  <si>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</si>
  <si>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</si>
  <si>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</si>
  <si>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</si>
  <si>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</si>
  <si>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</si>
  <si>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</si>
  <si>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</si>
  <si>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</si>
  <si>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</si>
  <si>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</si>
  <si>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</si>
  <si>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</si>
  <si>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</si>
  <si>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</si>
  <si>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</si>
  <si>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</si>
  <si>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</si>
  <si>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</si>
  <si>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</si>
  <si>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</si>
  <si>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</si>
  <si>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</si>
  <si>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</si>
  <si>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</si>
  <si>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</si>
  <si>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</si>
  <si>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</si>
  <si>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</si>
  <si>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</si>
  <si>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</si>
  <si>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</si>
  <si>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</si>
  <si>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</si>
  <si>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</si>
  <si>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</si>
  <si>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</si>
  <si>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</si>
  <si>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</si>
  <si>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</si>
  <si>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</si>
  <si>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</si>
  <si>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</si>
  <si>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</si>
  <si>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</si>
  <si>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</si>
  <si>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</si>
  <si>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</si>
  <si>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</si>
  <si>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</si>
  <si>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</si>
  <si>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</si>
  <si>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</si>
  <si>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</si>
  <si>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</si>
  <si>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</si>
  <si>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</si>
  <si>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</si>
  <si>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</si>
  <si>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</si>
  <si>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</si>
  <si>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</si>
  <si>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</si>
  <si>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</si>
  <si>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</si>
  <si>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</si>
  <si>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</si>
  <si>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</si>
  <si>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</si>
  <si>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</si>
  <si>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</si>
  <si>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</si>
  <si>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</si>
  <si>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</si>
  <si>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</si>
  <si>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</si>
  <si>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</si>
  <si>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</si>
  <si>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</si>
  <si>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</si>
  <si>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</si>
  <si>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</si>
  <si>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</si>
  <si>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</si>
  <si>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</si>
  <si>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</si>
  <si>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</si>
  <si>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</si>
  <si>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</si>
  <si>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</si>
  <si>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</si>
  <si>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</si>
  <si>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</si>
  <si>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</si>
  <si>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</si>
  <si>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</si>
  <si>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</si>
  <si>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</si>
  <si>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</si>
  <si>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</si>
  <si>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</si>
  <si>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</si>
  <si>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</si>
  <si>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</si>
  <si>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</si>
  <si>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</si>
  <si>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</si>
  <si>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</si>
  <si>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</si>
  <si>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</si>
  <si>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</si>
  <si>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</si>
  <si>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</si>
  <si>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</si>
  <si>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</si>
  <si>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</si>
  <si>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</si>
  <si>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</si>
  <si>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</si>
  <si>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</si>
  <si>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</si>
  <si>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</si>
  <si>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</si>
  <si>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</si>
  <si>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</si>
  <si>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</si>
  <si>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</si>
  <si>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</si>
  <si>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</si>
  <si>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</si>
  <si>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</si>
  <si>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</si>
  <si>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</si>
  <si>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</si>
  <si>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</si>
  <si>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</si>
  <si>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</si>
  <si>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</si>
  <si>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</si>
  <si>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</si>
  <si>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</si>
  <si>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</si>
  <si>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</si>
  <si>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</si>
  <si>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</si>
  <si>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</si>
  <si>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</si>
  <si>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</si>
  <si>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</si>
  <si>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</si>
  <si>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</si>
  <si>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</si>
  <si>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</si>
  <si>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</si>
  <si>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</si>
  <si>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</si>
  <si>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</si>
  <si>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</si>
  <si>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</si>
  <si>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</si>
  <si>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</si>
  <si>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</si>
  <si>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</si>
  <si>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</si>
  <si>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</si>
  <si>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</si>
  <si>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</si>
  <si>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</si>
  <si>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</si>
  <si>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</si>
  <si>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</si>
  <si>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</si>
  <si>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</si>
  <si>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</si>
  <si>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</si>
  <si>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</si>
  <si>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</si>
  <si>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</si>
  <si>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</si>
  <si>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</si>
  <si>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</si>
  <si>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</si>
  <si>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</si>
  <si>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</si>
  <si>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</si>
  <si>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</si>
  <si>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</si>
  <si>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</si>
  <si>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</si>
  <si>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</si>
  <si>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</si>
  <si>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</si>
  <si>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</si>
  <si>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</si>
  <si>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</si>
  <si>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</si>
  <si>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</si>
  <si>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</si>
  <si>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</si>
  <si>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</si>
  <si>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</si>
  <si>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</si>
  <si>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</si>
  <si>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</si>
  <si>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</si>
  <si>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</si>
  <si>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</si>
  <si>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</si>
  <si>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</si>
  <si>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</si>
  <si>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</si>
  <si>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</si>
  <si>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</si>
  <si>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</si>
  <si>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</si>
  <si>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</si>
  <si>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</si>
  <si>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</si>
  <si>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</si>
  <si>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</si>
  <si>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</si>
  <si>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</si>
  <si>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</si>
  <si>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</si>
  <si>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</si>
  <si>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</si>
  <si>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</si>
  <si>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</si>
  <si>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</si>
  <si>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</si>
  <si>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</si>
  <si>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</si>
  <si>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</si>
  <si>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</si>
  <si>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</si>
  <si>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</si>
  <si>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</si>
  <si>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</si>
  <si>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</si>
  <si>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</si>
  <si>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</si>
  <si>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</si>
  <si>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</si>
  <si>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</si>
  <si>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</si>
  <si>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</si>
  <si>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</si>
  <si>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</si>
  <si>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</si>
  <si>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</si>
  <si>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</si>
  <si>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</si>
  <si>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</si>
  <si>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</si>
  <si>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</si>
  <si>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</si>
  <si>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</si>
  <si>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</si>
  <si>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</si>
  <si>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</si>
  <si>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</si>
  <si>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</si>
  <si>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</si>
  <si>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</si>
  <si>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</si>
  <si>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</si>
  <si>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</si>
  <si>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</si>
  <si>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</si>
  <si>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</si>
  <si>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</si>
  <si>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</si>
  <si>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</si>
  <si>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</si>
  <si>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</si>
  <si>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</si>
  <si>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</si>
  <si>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</si>
  <si>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</si>
  <si>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</si>
  <si>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</si>
  <si>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</si>
  <si>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</si>
  <si>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</si>
  <si>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</si>
  <si>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</si>
  <si>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</si>
  <si>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</si>
  <si>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</si>
  <si>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</si>
  <si>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</si>
  <si>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</si>
  <si>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</si>
  <si>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</si>
  <si>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</si>
  <si>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</si>
  <si>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</si>
  <si>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</si>
  <si>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</si>
  <si>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</si>
  <si>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</si>
  <si>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</si>
  <si>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</si>
  <si>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</si>
  <si>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</si>
  <si>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</si>
  <si>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</si>
  <si>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</si>
  <si>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</si>
  <si>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</si>
  <si>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</si>
  <si>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</si>
  <si>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</si>
  <si>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</si>
  <si>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</si>
  <si>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</si>
  <si>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</si>
  <si>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</si>
  <si>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</si>
  <si>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</si>
  <si>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</si>
  <si>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</si>
  <si>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</si>
  <si>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</si>
  <si>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</si>
  <si>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</si>
  <si>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</si>
  <si>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</si>
  <si>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</si>
  <si>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</si>
  <si>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</si>
  <si>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</si>
  <si>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</si>
  <si>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</si>
  <si>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</si>
  <si>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</si>
  <si>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</si>
  <si>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</si>
  <si>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</si>
  <si>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</si>
  <si>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</si>
  <si>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</si>
  <si>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</si>
  <si>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</si>
  <si>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</si>
  <si>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</si>
  <si>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</si>
  <si>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</si>
  <si>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</si>
  <si>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</si>
  <si>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</si>
  <si>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</si>
  <si>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</si>
  <si>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</si>
  <si>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</si>
  <si>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</si>
  <si>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</si>
  <si>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</si>
  <si>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</si>
  <si>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</si>
  <si>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</si>
  <si>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</si>
  <si>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</si>
  <si>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</si>
  <si>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</si>
  <si>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</si>
  <si>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</si>
  <si>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</si>
  <si>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</si>
  <si>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</si>
  <si>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</si>
  <si>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</si>
  <si>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</si>
  <si>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</si>
  <si>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</si>
  <si>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</si>
  <si>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</si>
  <si>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</si>
  <si>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</si>
  <si>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</si>
  <si>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</si>
  <si>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</si>
  <si>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</si>
  <si>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</si>
  <si>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</si>
  <si>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</si>
  <si>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</si>
  <si>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</si>
  <si>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</si>
  <si>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</si>
  <si>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</si>
  <si>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</si>
  <si>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</si>
  <si>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</si>
  <si>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</si>
  <si>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</si>
  <si>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</si>
  <si>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</si>
  <si>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</si>
  <si>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</si>
  <si>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</si>
  <si>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</si>
  <si>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</si>
  <si>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</si>
  <si>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</si>
  <si>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</si>
  <si>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</si>
  <si>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</si>
  <si>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</si>
  <si>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</si>
  <si>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</si>
  <si>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</si>
  <si>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</si>
  <si>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</si>
  <si>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</si>
  <si>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</si>
  <si>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</si>
  <si>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</si>
  <si>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</si>
  <si>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</si>
  <si>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</si>
  <si>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</si>
  <si>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</si>
  <si>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</si>
  <si>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</si>
  <si>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</si>
  <si>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</si>
  <si>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</si>
  <si>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</si>
  <si>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</si>
  <si>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</si>
  <si>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</si>
  <si>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</si>
  <si>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</si>
  <si>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</si>
  <si>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</si>
  <si>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</si>
  <si>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</si>
  <si>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</si>
  <si>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</si>
  <si>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</si>
  <si>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</si>
  <si>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</si>
  <si>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</si>
  <si>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</si>
  <si>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</si>
  <si>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</si>
  <si>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</si>
  <si>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</si>
  <si>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</si>
  <si>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</si>
  <si>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</si>
  <si>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</si>
  <si>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</si>
  <si>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</si>
  <si>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</si>
  <si>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</si>
  <si>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</si>
  <si>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</si>
  <si>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</si>
  <si>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</si>
  <si>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</si>
  <si>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</si>
  <si>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</si>
  <si>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</si>
  <si>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</si>
  <si>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</si>
  <si>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</si>
  <si>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</si>
  <si>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</si>
  <si>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</si>
  <si>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</si>
  <si>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</si>
  <si>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</si>
  <si>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</si>
  <si>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</si>
  <si>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</si>
  <si>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</si>
  <si>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</si>
  <si>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</si>
  <si>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</si>
  <si>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</si>
  <si>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</si>
  <si>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</si>
  <si>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</si>
  <si>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</si>
  <si>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</si>
  <si>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</si>
  <si>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</si>
  <si>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</si>
  <si>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</si>
  <si>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</si>
  <si>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</si>
  <si>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</si>
  <si>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</si>
  <si>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</si>
  <si>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</si>
  <si>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</si>
  <si>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</si>
  <si>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</si>
  <si>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</si>
  <si>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</si>
  <si>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</si>
  <si>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</si>
  <si>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</si>
  <si>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</si>
  <si>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</si>
  <si>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</si>
  <si>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</si>
  <si>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</si>
  <si>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</si>
  <si>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</si>
  <si>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</si>
  <si>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</si>
  <si>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</si>
  <si>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</si>
  <si>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</si>
  <si>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</si>
  <si>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</si>
  <si>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</si>
  <si>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</si>
  <si>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</si>
  <si>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</si>
  <si>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</si>
  <si>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</si>
  <si>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</si>
  <si>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</si>
  <si>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</si>
  <si>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</si>
  <si>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</si>
  <si>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</si>
  <si>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</si>
  <si>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</si>
  <si>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</si>
  <si>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</si>
  <si>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</si>
  <si>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</si>
  <si>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</si>
  <si>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</si>
  <si>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</si>
  <si>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</si>
  <si>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</si>
  <si>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</si>
  <si>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</si>
  <si>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</si>
  <si>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</si>
  <si>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</si>
  <si>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</si>
  <si>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</si>
  <si>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</si>
  <si>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</si>
  <si>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</si>
  <si>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</si>
  <si>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</si>
  <si>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</si>
  <si>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</si>
  <si>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</si>
  <si>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</si>
  <si>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</si>
  <si>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</si>
  <si>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</si>
  <si>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</si>
  <si>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</si>
  <si>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</si>
  <si>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</si>
  <si>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</si>
  <si>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</si>
  <si>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</si>
  <si>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</si>
  <si>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</si>
  <si>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</si>
  <si>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</si>
  <si>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</si>
  <si>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</si>
  <si>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</si>
  <si>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</si>
  <si>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</si>
  <si>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</si>
  <si>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</si>
  <si>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</si>
  <si>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</si>
  <si>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</si>
  <si>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</si>
  <si>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</si>
  <si>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</si>
  <si>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</si>
  <si>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</si>
  <si>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</si>
  <si>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</si>
  <si>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</si>
  <si>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</si>
  <si>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</si>
  <si>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</si>
  <si>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</si>
  <si>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</si>
  <si>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</si>
  <si>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</si>
  <si>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</si>
  <si>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</si>
  <si>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</si>
  <si>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</si>
  <si>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</si>
  <si>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</si>
  <si>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</si>
  <si>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</si>
  <si>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</si>
  <si>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</si>
  <si>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</si>
  <si>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</si>
  <si>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</si>
  <si>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</si>
  <si>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</si>
  <si>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</si>
  <si>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</si>
  <si>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</si>
  <si>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</si>
  <si>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</si>
  <si>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</si>
  <si>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</si>
  <si>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</si>
  <si>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</si>
  <si>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</si>
  <si>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</si>
  <si>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</si>
  <si>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</si>
  <si>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</si>
  <si>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</si>
  <si>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</si>
  <si>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</si>
  <si>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</si>
  <si>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</si>
  <si>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</si>
  <si>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</si>
  <si>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</si>
  <si>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</si>
  <si>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</si>
  <si>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</si>
  <si>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</si>
  <si>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</si>
  <si>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</si>
  <si>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</si>
  <si>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</si>
  <si>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</si>
  <si>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</si>
  <si>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</si>
  <si>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</si>
  <si>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</si>
  <si>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</si>
  <si>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</si>
  <si>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</si>
  <si>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</si>
  <si>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</si>
  <si>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</si>
  <si>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</si>
  <si>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</si>
  <si>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</si>
  <si>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</si>
  <si>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</si>
  <si>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</si>
  <si>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</si>
  <si>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</si>
  <si>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</si>
  <si>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</si>
  <si>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</si>
  <si>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</si>
  <si>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</si>
  <si>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</si>
  <si>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</si>
  <si>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</si>
  <si>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</si>
  <si>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</si>
  <si>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</si>
  <si>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</si>
  <si>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</si>
  <si>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</si>
  <si>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</si>
  <si>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</si>
  <si>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</si>
  <si>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</si>
  <si>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</si>
  <si>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</si>
  <si>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</si>
  <si>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</si>
  <si>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</si>
  <si>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</si>
  <si>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</si>
  <si>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</si>
  <si>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</si>
  <si>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</si>
  <si>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</si>
  <si>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</si>
  <si>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</si>
  <si>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</si>
  <si>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</si>
  <si>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</si>
  <si>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</si>
  <si>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</si>
  <si>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</si>
  <si>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</si>
  <si>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</si>
  <si>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</si>
  <si>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</si>
  <si>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</si>
  <si>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</si>
  <si>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</si>
  <si>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</si>
  <si>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</si>
  <si>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</si>
  <si>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</si>
  <si>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</si>
  <si>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</si>
  <si>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</si>
  <si>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</si>
  <si>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</si>
  <si>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</si>
  <si>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</si>
  <si>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</si>
  <si>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</si>
  <si>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</si>
  <si>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</si>
  <si>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</si>
  <si>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</si>
  <si>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</si>
  <si>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</si>
  <si>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</si>
  <si>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</si>
  <si>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</si>
  <si>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</si>
  <si>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</si>
  <si>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</si>
  <si>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</si>
  <si>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</si>
  <si>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</si>
  <si>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</si>
  <si>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</si>
  <si>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</si>
  <si>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</si>
  <si>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</si>
  <si>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</si>
  <si>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</si>
  <si>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</si>
  <si>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</si>
  <si>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</si>
  <si>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</si>
  <si>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</si>
  <si>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</si>
  <si>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</si>
  <si>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</si>
  <si>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</si>
  <si>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</si>
  <si>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</si>
  <si>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</si>
  <si>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</si>
  <si>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</si>
  <si>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</si>
  <si>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</si>
  <si>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</si>
  <si>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</si>
  <si>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</si>
  <si>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</si>
  <si>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</si>
  <si>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</si>
  <si>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</si>
  <si>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</si>
  <si>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</si>
  <si>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</si>
  <si>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</si>
  <si>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</si>
  <si>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</si>
  <si>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</si>
  <si>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</si>
  <si>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</si>
  <si>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</si>
  <si>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</si>
  <si>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</si>
  <si>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</si>
  <si>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</si>
  <si>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</si>
  <si>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</si>
  <si>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</si>
  <si>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</si>
  <si>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</si>
  <si>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</si>
  <si>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</si>
  <si>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</si>
  <si>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</si>
  <si>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</si>
  <si>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</si>
  <si>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</si>
  <si>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</si>
  <si>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</si>
  <si>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</si>
  <si>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</si>
  <si>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</si>
  <si>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</si>
  <si>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</si>
  <si>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</si>
  <si>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</si>
  <si>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</si>
  <si>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</si>
  <si>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</si>
  <si>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</si>
  <si>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</si>
  <si>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</si>
  <si>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</si>
  <si>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</si>
  <si>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</si>
  <si>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</si>
  <si>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</si>
  <si>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</si>
  <si>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</si>
  <si>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</si>
  <si>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</si>
  <si>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</si>
  <si>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</si>
  <si>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</si>
  <si>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</si>
  <si>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</si>
  <si>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</si>
  <si>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</si>
  <si>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</si>
  <si>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</si>
  <si>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</si>
  <si>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</si>
  <si>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</si>
  <si>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</si>
  <si>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</si>
  <si>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</si>
  <si>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</si>
  <si>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</si>
  <si>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</si>
  <si>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</si>
  <si>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</si>
  <si>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</si>
  <si>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</si>
  <si>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</si>
  <si>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</si>
  <si>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</si>
  <si>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</si>
  <si>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</si>
  <si>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</si>
  <si>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</si>
  <si>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</si>
  <si>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</si>
  <si>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</si>
  <si>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</si>
  <si>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</si>
  <si>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</si>
  <si>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</si>
  <si>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</si>
  <si>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</si>
  <si>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</si>
  <si>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</si>
  <si>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</si>
  <si>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</si>
  <si>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</si>
  <si>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</si>
  <si>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</si>
  <si>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</si>
  <si>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</si>
  <si>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</si>
  <si>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</si>
  <si>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</si>
  <si>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</si>
  <si>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</si>
  <si>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</si>
  <si>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</si>
  <si>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</si>
  <si>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</si>
  <si>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</si>
  <si>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</si>
  <si>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</si>
  <si>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</si>
  <si>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</si>
  <si>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</si>
  <si>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</si>
  <si>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</si>
  <si>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</si>
  <si>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</si>
  <si>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</si>
  <si>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</si>
  <si>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</si>
  <si>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</si>
  <si>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</si>
  <si>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</si>
  <si>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</si>
  <si>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</si>
  <si>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</si>
  <si>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</si>
  <si>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</si>
  <si>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</si>
  <si>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</si>
  <si>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</si>
  <si>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</si>
  <si>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</si>
  <si>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</si>
  <si>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</si>
  <si>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</si>
  <si>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</si>
  <si>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</si>
  <si>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</si>
  <si>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</si>
  <si>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</si>
  <si>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</si>
  <si>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</si>
  <si>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</si>
  <si>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</si>
  <si>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</si>
  <si>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</si>
  <si>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</si>
  <si>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</si>
  <si>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</si>
  <si>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</si>
  <si>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</si>
  <si>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</si>
  <si>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</si>
  <si>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</si>
  <si>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</si>
  <si>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</si>
  <si>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</si>
  <si>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</si>
  <si>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</si>
  <si>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</si>
  <si>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</si>
  <si>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</si>
  <si>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</si>
  <si>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</si>
  <si>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</si>
  <si>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</si>
  <si>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</si>
  <si>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</si>
  <si>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</si>
  <si>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</si>
  <si>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</si>
  <si>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</si>
  <si>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</si>
  <si>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</si>
  <si>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</si>
  <si>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</si>
  <si>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</si>
  <si>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</si>
  <si>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</si>
  <si>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</si>
  <si>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</si>
  <si>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</si>
  <si>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</si>
  <si>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</si>
  <si>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</si>
  <si>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</si>
  <si>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</si>
  <si>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</si>
  <si>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</si>
  <si>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</si>
  <si>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</si>
  <si>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</si>
  <si>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</si>
  <si>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</si>
  <si>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</si>
  <si>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</si>
  <si>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</si>
  <si>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</si>
  <si>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</si>
  <si>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</si>
  <si>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</si>
  <si>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</si>
  <si>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</si>
  <si>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</si>
  <si>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</si>
  <si>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</si>
  <si>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</si>
  <si>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</si>
  <si>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</si>
  <si>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</si>
  <si>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</si>
  <si>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</si>
  <si>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</si>
  <si>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</si>
  <si>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</si>
  <si>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</si>
  <si>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</si>
  <si>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</si>
  <si>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</si>
  <si>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</si>
  <si>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</si>
  <si>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</si>
  <si>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</si>
  <si>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</si>
  <si>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</si>
  <si>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</si>
  <si>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</si>
  <si>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</si>
  <si>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</si>
  <si>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</si>
  <si>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</si>
  <si>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</si>
  <si>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</si>
  <si>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</si>
  <si>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</si>
  <si>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</si>
  <si>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</si>
  <si>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</si>
  <si>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</si>
  <si>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</si>
  <si>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</si>
  <si>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</si>
  <si>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</si>
  <si>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</si>
  <si>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</si>
  <si>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</si>
  <si>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</si>
  <si>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</si>
  <si>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</si>
  <si>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</si>
  <si>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</si>
  <si>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</si>
  <si>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</si>
  <si>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</si>
  <si>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</si>
  <si>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</si>
  <si>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</si>
  <si>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</si>
  <si>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</si>
  <si>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</si>
  <si>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</si>
  <si>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</si>
  <si>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</si>
  <si>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</si>
  <si>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</si>
  <si>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</si>
  <si>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</si>
  <si>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</si>
  <si>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</si>
  <si>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</si>
  <si>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</si>
  <si>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</si>
  <si>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</si>
  <si>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</si>
  <si>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</si>
  <si>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</si>
  <si>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</si>
  <si>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</si>
  <si>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</si>
  <si>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</si>
  <si>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</si>
  <si>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</si>
  <si>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</si>
  <si>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</si>
  <si>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</si>
  <si>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</si>
  <si>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</si>
  <si>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</si>
  <si>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</si>
  <si>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</si>
  <si>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</si>
  <si>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</si>
  <si>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</si>
  <si>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</si>
  <si>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</si>
  <si>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</si>
  <si>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</si>
  <si>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</si>
  <si>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</si>
  <si>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</si>
  <si>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</si>
  <si>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</si>
  <si>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</si>
  <si>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</si>
  <si>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</si>
  <si>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</si>
  <si>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</si>
  <si>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</si>
  <si>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</si>
  <si>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</si>
  <si>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</si>
  <si>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</si>
  <si>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</si>
  <si>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</si>
  <si>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</si>
  <si>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</si>
  <si>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</si>
  <si>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</si>
  <si>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</si>
  <si>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</si>
  <si>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</si>
  <si>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</si>
  <si>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</si>
  <si>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</si>
  <si>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</si>
  <si>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</si>
  <si>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</si>
  <si>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</si>
  <si>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</si>
  <si>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</si>
  <si>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</si>
  <si>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</si>
  <si>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</si>
  <si>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</si>
  <si>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</si>
  <si>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</si>
  <si>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</si>
  <si>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</si>
  <si>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</si>
  <si>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</si>
  <si>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</si>
  <si>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</si>
  <si>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</si>
  <si>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</si>
  <si>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</si>
  <si>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</si>
  <si>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</si>
  <si>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</si>
  <si>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</si>
  <si>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</si>
  <si>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</si>
  <si>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</si>
  <si>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</si>
  <si>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</si>
  <si>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</si>
  <si>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</si>
  <si>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</si>
  <si>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</si>
  <si>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</si>
  <si>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</si>
  <si>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</si>
  <si>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</si>
  <si>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</si>
  <si>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</si>
  <si>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</si>
  <si>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</si>
  <si>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</si>
  <si>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</si>
  <si>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</si>
  <si>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</si>
  <si>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</si>
  <si>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</si>
  <si>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</si>
  <si>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</si>
  <si>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</si>
  <si>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</si>
  <si>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</si>
  <si>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</si>
  <si>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</si>
  <si>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</si>
  <si>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</si>
  <si>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</si>
  <si>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</si>
  <si>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</si>
  <si>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</si>
  <si>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</si>
  <si>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</si>
  <si>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</si>
  <si>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</si>
  <si>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</si>
  <si>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</si>
  <si>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</si>
  <si>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</si>
  <si>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</si>
  <si>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</si>
  <si>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</si>
  <si>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</si>
  <si>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</si>
  <si>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</si>
  <si>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</si>
  <si>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</si>
  <si>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</si>
  <si>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</si>
  <si>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</si>
  <si>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</si>
  <si>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</si>
  <si>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</si>
  <si>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</si>
  <si>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</si>
  <si>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</si>
  <si>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</si>
  <si>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</si>
  <si>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</si>
  <si>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</si>
  <si>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</si>
  <si>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</si>
  <si>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</si>
  <si>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</si>
  <si>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</si>
  <si>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</si>
  <si>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</si>
  <si>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</si>
  <si>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</si>
  <si>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</si>
  <si>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</si>
  <si>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</si>
  <si>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</si>
  <si>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</si>
  <si>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</si>
  <si>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</si>
  <si>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</si>
  <si>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</si>
  <si>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</si>
  <si>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</si>
  <si>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</si>
  <si>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</si>
  <si>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</si>
  <si>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</si>
  <si>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</si>
  <si>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</si>
  <si>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</si>
  <si>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</si>
  <si>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</si>
  <si>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</si>
  <si>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</si>
  <si>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</si>
  <si>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</si>
  <si>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</si>
  <si>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</si>
  <si>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</si>
  <si>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</si>
  <si>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</si>
  <si>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</si>
  <si>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</si>
  <si>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</si>
  <si>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</si>
  <si>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</si>
  <si>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</si>
  <si>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</si>
  <si>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</si>
  <si>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</si>
  <si>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</si>
  <si>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</si>
  <si>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</si>
  <si>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</si>
  <si>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</si>
  <si>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</si>
  <si>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</si>
  <si>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</si>
  <si>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</si>
  <si>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</si>
  <si>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</si>
  <si>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</si>
  <si>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</si>
  <si>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</si>
  <si>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</si>
  <si>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</si>
  <si>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</si>
  <si>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</si>
  <si>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</si>
  <si>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</si>
  <si>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</si>
  <si>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</si>
  <si>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</si>
  <si>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</si>
  <si>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</si>
  <si>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</si>
  <si>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</si>
  <si>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</si>
  <si>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</si>
  <si>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</si>
  <si>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</si>
  <si>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</si>
  <si>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</si>
  <si>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</si>
  <si>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</si>
  <si>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</si>
  <si>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</si>
  <si>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</si>
  <si>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</si>
  <si>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</si>
  <si>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</si>
  <si>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</si>
  <si>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</si>
  <si>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</si>
  <si>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</si>
  <si>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</si>
  <si>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</si>
  <si>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</si>
  <si>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</si>
  <si>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</si>
  <si>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</si>
  <si>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</si>
  <si>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</si>
  <si>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</si>
  <si>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</si>
  <si>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</si>
  <si>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</si>
  <si>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</si>
  <si>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</si>
  <si>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</si>
  <si>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</si>
  <si>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</si>
  <si>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</si>
  <si>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</si>
  <si>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</si>
  <si>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</si>
  <si>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</si>
  <si>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</si>
  <si>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</si>
  <si>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</si>
  <si>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</si>
  <si>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</si>
  <si>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</si>
  <si>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</si>
  <si>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</si>
  <si>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</si>
  <si>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</si>
  <si>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</si>
  <si>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</si>
  <si>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</si>
  <si>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</si>
  <si>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</si>
  <si>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</si>
  <si>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</si>
  <si>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</si>
  <si>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</si>
  <si>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</si>
  <si>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</si>
  <si>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</si>
  <si>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</si>
  <si>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</si>
  <si>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</si>
  <si>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</si>
  <si>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</si>
  <si>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</si>
  <si>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</si>
  <si>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</si>
  <si>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</si>
  <si>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</si>
  <si>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</si>
  <si>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</si>
  <si>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</si>
  <si>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</si>
  <si>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</si>
  <si>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</si>
  <si>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</si>
  <si>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</si>
  <si>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</si>
  <si>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</si>
  <si>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</si>
  <si>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</si>
  <si>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</si>
  <si>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</si>
  <si>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</si>
  <si>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</si>
  <si>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</si>
  <si>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</si>
  <si>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</si>
  <si>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</si>
  <si>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</si>
  <si>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</si>
  <si>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</si>
  <si>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</si>
  <si>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</si>
  <si>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</si>
  <si>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</si>
  <si>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</si>
  <si>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</si>
  <si>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</si>
  <si>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</si>
  <si>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</si>
  <si>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</si>
  <si>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</si>
  <si>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</si>
  <si>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</si>
  <si>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</si>
  <si>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</si>
  <si>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</si>
  <si>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</si>
  <si>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</si>
  <si>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</si>
  <si>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</si>
  <si>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</si>
  <si>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</si>
  <si>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</si>
  <si>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</si>
  <si>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</si>
  <si>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</si>
  <si>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</si>
  <si>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</si>
  <si>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</si>
  <si>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</si>
  <si>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</si>
  <si>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</si>
  <si>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</si>
  <si>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</si>
  <si>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</si>
  <si>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</si>
  <si>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</si>
  <si>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</si>
  <si>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</si>
  <si>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</si>
  <si>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</si>
  <si>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</si>
  <si>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</si>
  <si>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</si>
  <si>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</si>
  <si>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</si>
  <si>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</si>
  <si>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</si>
  <si>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</si>
  <si>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</si>
  <si>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</si>
  <si>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</si>
  <si>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</si>
  <si>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</si>
  <si>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</si>
  <si>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</si>
  <si>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</si>
  <si>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</si>
  <si>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</si>
  <si>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</si>
  <si>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</si>
  <si>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</si>
  <si>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</si>
  <si>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</si>
  <si>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</si>
  <si>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</si>
  <si>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</si>
  <si>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</si>
  <si>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</si>
  <si>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</si>
  <si>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</si>
  <si>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</si>
  <si>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</si>
  <si>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</si>
  <si>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</si>
  <si>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</si>
  <si>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</si>
  <si>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</si>
  <si>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</si>
  <si>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</si>
  <si>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</si>
  <si>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</si>
  <si>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</si>
  <si>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</si>
  <si>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</si>
  <si>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</si>
  <si>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</si>
  <si>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</si>
  <si>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</si>
  <si>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</si>
  <si>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</si>
  <si>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</si>
  <si>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</si>
  <si>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</si>
  <si>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</si>
  <si>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</si>
  <si>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</si>
  <si>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</si>
  <si>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</si>
  <si>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</si>
  <si>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</si>
  <si>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</si>
  <si>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</si>
  <si>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</si>
  <si>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</si>
  <si>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</si>
  <si>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</si>
  <si>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</si>
  <si>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</si>
  <si>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</si>
  <si>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</si>
  <si>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</si>
  <si>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</si>
  <si>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</si>
  <si>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</si>
  <si>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</si>
  <si>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</si>
  <si>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</si>
  <si>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</si>
  <si>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</si>
  <si>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</si>
  <si>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</si>
  <si>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</si>
  <si>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</si>
  <si>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</si>
  <si>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</si>
  <si>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</si>
  <si>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</si>
  <si>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</si>
  <si>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</si>
  <si>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</si>
  <si>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</si>
  <si>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</si>
  <si>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</si>
  <si>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</si>
  <si>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</si>
  <si>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</si>
  <si>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</si>
  <si>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</si>
  <si>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</si>
  <si>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</si>
  <si>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</si>
  <si>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</si>
  <si>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</si>
  <si>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</si>
  <si>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</si>
  <si>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</si>
  <si>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</si>
  <si>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</si>
  <si>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</si>
  <si>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</si>
  <si>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</si>
  <si>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</si>
  <si>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</si>
  <si>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</si>
  <si>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</si>
  <si>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</si>
  <si>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</si>
  <si>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</si>
  <si>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</si>
  <si>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</si>
  <si>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</si>
  <si>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</si>
  <si>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</si>
  <si>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</si>
  <si>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</si>
  <si>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</si>
  <si>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</si>
  <si>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</si>
  <si>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</si>
  <si>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</si>
  <si>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</si>
  <si>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</si>
  <si>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</si>
  <si>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</si>
  <si>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</si>
  <si>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</si>
  <si>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</si>
  <si>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</si>
  <si>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</si>
  <si>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</si>
  <si>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</si>
  <si>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</si>
  <si>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</si>
  <si>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</si>
  <si>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</si>
  <si>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</si>
  <si>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</si>
  <si>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</si>
  <si>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</si>
  <si>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</si>
  <si>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</si>
  <si>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</si>
  <si>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</si>
  <si>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</si>
  <si>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</si>
  <si>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</si>
  <si>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</si>
  <si>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</si>
  <si>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</si>
  <si>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</si>
  <si>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</si>
  <si>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</si>
  <si>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</si>
  <si>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</si>
  <si>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</si>
  <si>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</si>
  <si>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</si>
  <si>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</si>
  <si>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</si>
  <si>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</si>
  <si>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</si>
  <si>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</si>
  <si>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</si>
  <si>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</si>
  <si>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</si>
  <si>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</si>
  <si>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</si>
  <si>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</si>
  <si>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</si>
  <si>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</si>
  <si>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</si>
  <si>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</si>
  <si>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</si>
  <si>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</si>
  <si>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</si>
  <si>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</si>
  <si>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</si>
  <si>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</si>
  <si>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</si>
  <si>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</si>
  <si>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</si>
  <si>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</si>
  <si>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</si>
  <si>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</si>
  <si>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</si>
  <si>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</si>
  <si>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</si>
  <si>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</si>
  <si>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</si>
  <si>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</si>
  <si>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</si>
  <si>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</si>
  <si>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</si>
  <si>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</si>
  <si>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</si>
  <si>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</si>
  <si>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</si>
  <si>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</si>
  <si>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</si>
  <si>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</si>
  <si>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</si>
  <si>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</si>
  <si>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</si>
  <si>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</si>
  <si>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</si>
  <si>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</si>
  <si>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</si>
  <si>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</si>
  <si>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</si>
  <si>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</si>
  <si>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</si>
  <si>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</si>
  <si>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</si>
  <si>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</si>
  <si>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</si>
  <si>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</si>
  <si>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</si>
  <si>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</si>
  <si>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</si>
  <si>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</si>
  <si>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</si>
  <si>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</si>
  <si>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</si>
  <si>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</si>
  <si>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</si>
  <si>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</si>
  <si>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</si>
  <si>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</si>
  <si>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</si>
  <si>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</si>
  <si>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</si>
  <si>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</si>
  <si>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</si>
  <si>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</si>
  <si>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</si>
  <si>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</si>
  <si>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</si>
  <si>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</si>
  <si>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</si>
  <si>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</si>
  <si>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</si>
  <si>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</si>
  <si>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</si>
  <si>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</si>
  <si>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</si>
  <si>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</si>
  <si>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</si>
  <si>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</si>
  <si>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</si>
  <si>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</si>
  <si>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</si>
  <si>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</si>
  <si>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</si>
  <si>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</si>
  <si>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</si>
  <si>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</si>
  <si>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</si>
  <si>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</si>
  <si>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</si>
  <si>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</si>
  <si>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</si>
  <si>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</si>
  <si>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</si>
  <si>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</si>
  <si>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</si>
  <si>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</si>
  <si>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</si>
  <si>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</si>
  <si>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</si>
  <si>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</si>
  <si>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</si>
  <si>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</si>
  <si>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</si>
  <si>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</si>
  <si>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</si>
  <si>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</si>
  <si>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</si>
  <si>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</si>
  <si>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</si>
  <si>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</si>
  <si>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</si>
  <si>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</si>
  <si>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</si>
  <si>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</si>
  <si>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</si>
  <si>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</si>
  <si>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</si>
  <si>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</si>
  <si>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</si>
  <si>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</si>
  <si>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</si>
  <si>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</si>
  <si>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</si>
  <si>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</si>
  <si>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</si>
  <si>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</si>
  <si>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</si>
  <si>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</si>
  <si>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</si>
  <si>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</si>
  <si>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</si>
  <si>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</si>
  <si>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</si>
  <si>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</si>
  <si>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</si>
  <si>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</si>
  <si>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</si>
  <si>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</si>
  <si>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</si>
  <si>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</si>
  <si>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</si>
  <si>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</si>
  <si>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</si>
  <si>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</si>
  <si>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</si>
  <si>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</si>
  <si>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</si>
  <si>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</si>
  <si>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</si>
  <si>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</si>
  <si>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</si>
  <si>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</si>
  <si>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</si>
  <si>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</si>
  <si>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</si>
  <si>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</si>
  <si>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</si>
  <si>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</si>
  <si>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</si>
  <si>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</si>
  <si>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</si>
  <si>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</si>
  <si>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</si>
  <si>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</si>
  <si>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</si>
  <si>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</si>
  <si>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</si>
  <si>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</si>
  <si>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</si>
  <si>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</si>
  <si>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</si>
  <si>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</si>
  <si>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</si>
  <si>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</si>
  <si>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</si>
  <si>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</si>
  <si>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</si>
  <si>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</si>
  <si>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</si>
  <si>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</si>
  <si>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</si>
  <si>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</si>
  <si>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</si>
  <si>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</si>
  <si>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</si>
  <si>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</si>
  <si>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</si>
  <si>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</si>
  <si>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</si>
  <si>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</si>
  <si>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</si>
  <si>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</si>
  <si>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</si>
  <si>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</si>
  <si>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</si>
  <si>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</si>
  <si>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</si>
  <si>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</si>
  <si>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</si>
  <si>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</si>
  <si>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</si>
  <si>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</si>
  <si>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</si>
  <si>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</si>
  <si>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</si>
  <si>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</si>
  <si>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</si>
  <si>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</si>
  <si>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</si>
  <si>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</si>
  <si>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</si>
  <si>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</si>
  <si>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</si>
  <si>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</si>
  <si>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</si>
  <si>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</si>
  <si>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</si>
  <si>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</si>
  <si>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</si>
  <si>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</si>
  <si>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</si>
  <si>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</si>
  <si>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</si>
  <si>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</si>
  <si>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</si>
  <si>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</si>
  <si>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</si>
  <si>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</si>
  <si>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</si>
  <si>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</si>
  <si>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</si>
  <si>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</si>
  <si>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</si>
  <si>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</si>
  <si>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</si>
  <si>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</si>
  <si>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</si>
  <si>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</si>
  <si>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</si>
  <si>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</si>
  <si>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</si>
  <si>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</si>
  <si>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</si>
  <si>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</si>
  <si>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</si>
  <si>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</si>
  <si>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</si>
  <si>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</si>
  <si>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</si>
  <si>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</si>
  <si>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</si>
  <si>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</si>
  <si>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</si>
  <si>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</si>
  <si>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</si>
  <si>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</si>
  <si>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</si>
  <si>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</si>
  <si>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</si>
  <si>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</si>
  <si>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</si>
  <si>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</si>
  <si>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</si>
  <si>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</si>
  <si>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</si>
  <si>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</si>
  <si>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</si>
  <si>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</si>
  <si>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</si>
  <si>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</si>
  <si>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</si>
  <si>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</si>
  <si>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</si>
  <si>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</si>
  <si>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</si>
  <si>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</si>
  <si>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</si>
  <si>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</si>
  <si>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</si>
  <si>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</si>
  <si>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</si>
  <si>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</si>
  <si>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</si>
  <si>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</si>
  <si>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</si>
  <si>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</si>
  <si>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</si>
  <si>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</si>
  <si>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</si>
  <si>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</si>
  <si>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</si>
  <si>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</si>
  <si>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</si>
  <si>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</si>
  <si>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</si>
  <si>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</si>
  <si>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</si>
  <si>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</si>
  <si>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</si>
  <si>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</si>
  <si>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</si>
  <si>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</si>
  <si>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</si>
  <si>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</si>
  <si>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</si>
  <si>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</si>
  <si>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</si>
  <si>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</si>
  <si>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</si>
  <si>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</si>
  <si>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</si>
  <si>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</si>
  <si>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</si>
  <si>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</si>
  <si>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</si>
  <si>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</si>
  <si>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</si>
  <si>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</si>
  <si>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</si>
  <si>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</si>
  <si>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</si>
  <si>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</si>
  <si>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</si>
  <si>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</si>
  <si>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</si>
  <si>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</si>
  <si>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</si>
  <si>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</si>
  <si>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</si>
  <si>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</si>
  <si>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</si>
  <si>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</si>
  <si>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</si>
  <si>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</si>
  <si>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</si>
  <si>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</si>
  <si>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</si>
  <si>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</si>
  <si>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</si>
  <si>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</si>
  <si>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</si>
  <si>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</si>
  <si>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</si>
  <si>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</si>
  <si>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</si>
  <si>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</si>
  <si>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</si>
  <si>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</si>
  <si>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</si>
  <si>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</si>
  <si>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</si>
  <si>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</si>
  <si>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</si>
  <si>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</si>
  <si>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</si>
  <si>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</si>
  <si>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</si>
  <si>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</si>
  <si>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</si>
  <si>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</si>
  <si>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</si>
  <si>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</si>
  <si>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</si>
  <si>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</si>
  <si>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</si>
  <si>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</si>
  <si>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</si>
  <si>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</si>
  <si>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</si>
  <si>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</si>
  <si>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</si>
  <si>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</si>
  <si>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</si>
  <si>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</si>
  <si>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</si>
  <si>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</si>
  <si>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</si>
  <si>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</si>
  <si>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</si>
  <si>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</si>
  <si>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</si>
  <si>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</si>
  <si>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</si>
  <si>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</si>
  <si>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</si>
  <si>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</si>
  <si>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</si>
  <si>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</si>
  <si>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</si>
  <si>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</si>
  <si>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</si>
  <si>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</si>
  <si>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</si>
  <si>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</si>
  <si>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</si>
  <si>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</si>
  <si>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</si>
  <si>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</si>
  <si>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</si>
  <si>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</si>
  <si>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</si>
  <si>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</si>
  <si>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</si>
  <si>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</si>
  <si>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</si>
  <si>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</si>
  <si>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</si>
  <si>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</si>
  <si>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</si>
  <si>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</si>
  <si>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</si>
  <si>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</si>
  <si>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</si>
  <si>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</si>
  <si>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</si>
  <si>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</si>
  <si>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</si>
  <si>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</si>
  <si>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</si>
  <si>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</si>
  <si>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</si>
  <si>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</si>
  <si>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</si>
  <si>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</si>
  <si>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</si>
  <si>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</si>
  <si>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</si>
  <si>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</si>
  <si>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</si>
  <si>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</si>
  <si>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</si>
  <si>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</si>
  <si>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</si>
  <si>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</si>
  <si>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</si>
  <si>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</si>
  <si>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</si>
  <si>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</si>
  <si>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</si>
  <si>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</si>
  <si>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</si>
  <si>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</si>
  <si>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</si>
  <si>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</si>
  <si>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</si>
  <si>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</si>
  <si>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</si>
  <si>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</si>
  <si>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</si>
  <si>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</si>
  <si>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</si>
  <si>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</si>
  <si>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</si>
  <si>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</si>
  <si>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</si>
  <si>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</si>
  <si>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</si>
  <si>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</si>
  <si>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</si>
  <si>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</si>
  <si>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</si>
  <si>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</si>
  <si>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</si>
  <si>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</si>
  <si>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</si>
  <si>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</si>
  <si>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</si>
  <si>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</si>
  <si>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</si>
  <si>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</si>
  <si>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</si>
  <si>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</si>
  <si>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</si>
  <si>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</si>
  <si>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</si>
  <si>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</si>
  <si>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</si>
  <si>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</si>
  <si>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</si>
  <si>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</si>
  <si>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</si>
  <si>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</si>
  <si>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</si>
  <si>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</si>
  <si>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</si>
  <si>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</si>
  <si>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</si>
  <si>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</si>
  <si>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</si>
  <si>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</si>
  <si>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</si>
  <si>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</si>
  <si>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</si>
  <si>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</si>
  <si>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</si>
  <si>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</si>
  <si>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</si>
  <si>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</si>
  <si>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</si>
  <si>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</si>
  <si>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</si>
  <si>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</si>
  <si>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</si>
  <si>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</si>
  <si>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</si>
  <si>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</si>
  <si>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</si>
  <si>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</si>
  <si>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</si>
  <si>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</si>
  <si>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</si>
  <si>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</si>
  <si>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</si>
  <si>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</si>
  <si>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</si>
  <si>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</si>
  <si>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</si>
  <si>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</si>
  <si>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</si>
  <si>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</si>
  <si>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</si>
  <si>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</si>
  <si>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</si>
  <si>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</si>
  <si>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</si>
  <si>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</si>
  <si>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</si>
  <si>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</si>
  <si>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</si>
  <si>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</si>
  <si>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</si>
  <si>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</si>
  <si>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</si>
  <si>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</si>
  <si>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</si>
  <si>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</si>
  <si>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</si>
  <si>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</si>
  <si>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</si>
  <si>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</si>
  <si>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</si>
  <si>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</si>
  <si>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</si>
  <si>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</si>
  <si>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</si>
  <si>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</si>
  <si>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</si>
  <si>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</si>
  <si>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</si>
  <si>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</si>
  <si>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</si>
  <si>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</si>
  <si>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</si>
  <si>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</si>
  <si>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</si>
  <si>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</si>
  <si>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</si>
  <si>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</si>
  <si>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</si>
  <si>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</si>
  <si>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</si>
  <si>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</si>
  <si>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</si>
  <si>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</si>
  <si>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</si>
  <si>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</si>
  <si>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</si>
  <si>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</si>
  <si>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</si>
  <si>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</si>
  <si>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</si>
  <si>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</si>
  <si>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</si>
  <si>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</si>
  <si>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</si>
  <si>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</si>
  <si>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</si>
  <si>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</si>
  <si>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</si>
  <si>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</si>
  <si>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</si>
  <si>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</si>
  <si>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</si>
  <si>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</si>
  <si>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</si>
  <si>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</si>
  <si>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</si>
  <si>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</si>
  <si>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</si>
  <si>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</si>
  <si>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</si>
  <si>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</si>
  <si>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</si>
  <si>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</si>
  <si>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</si>
  <si>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</si>
  <si>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</si>
  <si>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</si>
  <si>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</si>
  <si>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</si>
  <si>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</si>
  <si>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</si>
  <si>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</si>
  <si>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</si>
  <si>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</si>
  <si>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</si>
  <si>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</si>
  <si>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</si>
  <si>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</si>
  <si>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</si>
  <si>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</si>
  <si>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</si>
  <si>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</si>
  <si>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</si>
  <si>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</si>
  <si>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</si>
  <si>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</si>
  <si>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</si>
  <si>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</si>
  <si>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</si>
  <si>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</si>
  <si>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</si>
  <si>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</si>
  <si>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</si>
  <si>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</si>
  <si>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</si>
  <si>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</si>
  <si>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</si>
  <si>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</si>
  <si>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</si>
  <si>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</si>
  <si>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</si>
  <si>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</si>
  <si>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</si>
  <si>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</si>
  <si>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</si>
  <si>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</si>
  <si>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</si>
  <si>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</si>
  <si>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</si>
  <si>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</si>
  <si>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</si>
  <si>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</si>
  <si>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</si>
  <si>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</si>
  <si>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</si>
  <si>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</si>
  <si>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</si>
  <si>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</si>
  <si>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</si>
  <si>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</si>
  <si>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</si>
  <si>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</si>
  <si>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</si>
  <si>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</si>
  <si>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</si>
  <si>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</si>
  <si>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</si>
  <si>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</si>
  <si>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</si>
  <si>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</si>
  <si>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</si>
  <si>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</si>
  <si>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</si>
  <si>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</si>
  <si>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</si>
  <si>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</si>
  <si>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</si>
  <si>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</si>
  <si>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</si>
  <si>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</si>
  <si>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</si>
  <si>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</si>
  <si>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</si>
  <si>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</si>
  <si>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</si>
  <si>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</si>
  <si>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</si>
  <si>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</si>
  <si>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</si>
  <si>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</si>
  <si>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</si>
  <si>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</si>
  <si>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</si>
  <si>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</si>
  <si>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</si>
  <si>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</si>
  <si>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</si>
  <si>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</si>
  <si>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</si>
  <si>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</si>
  <si>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</si>
  <si>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</si>
  <si>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</si>
  <si>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</si>
  <si>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</si>
  <si>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</si>
  <si>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</si>
  <si>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</si>
  <si>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</si>
  <si>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</si>
  <si>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</si>
  <si>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</si>
  <si>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</si>
  <si>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</si>
  <si>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</si>
  <si>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</si>
  <si>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</si>
  <si>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</si>
  <si>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</si>
  <si>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</si>
  <si>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</si>
  <si>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</si>
  <si>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</si>
  <si>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</si>
  <si>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</si>
  <si>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</si>
  <si>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</si>
  <si>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</si>
  <si>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</si>
  <si>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</si>
  <si>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</si>
  <si>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</si>
  <si>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</si>
  <si>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</si>
  <si>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</si>
  <si>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</si>
  <si>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</si>
  <si>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</si>
  <si>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</si>
  <si>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</si>
  <si>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</si>
  <si>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</si>
  <si>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</si>
  <si>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</si>
  <si>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</si>
  <si>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</si>
  <si>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</si>
  <si>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</si>
  <si>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</si>
  <si>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</si>
  <si>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</si>
  <si>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</si>
  <si>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</si>
  <si>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</si>
  <si>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</si>
  <si>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</si>
  <si>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</si>
  <si>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</si>
  <si>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</si>
  <si>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</si>
  <si>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</si>
  <si>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</si>
  <si>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</si>
  <si>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</si>
  <si>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</si>
  <si>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</si>
  <si>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</si>
  <si>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</si>
  <si>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</si>
  <si>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</si>
  <si>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</si>
  <si>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</si>
  <si>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</si>
  <si>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</si>
  <si>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</si>
  <si>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</si>
  <si>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</si>
  <si>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</si>
  <si>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</si>
  <si>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</si>
  <si>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</si>
  <si>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</si>
  <si>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</si>
  <si>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</si>
  <si>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</si>
  <si>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</si>
  <si>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</si>
  <si>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</si>
  <si>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</si>
  <si>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</si>
  <si>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</si>
  <si>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</si>
  <si>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</si>
  <si>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</si>
  <si>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</si>
  <si>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</si>
  <si>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</si>
  <si>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</si>
  <si>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</si>
  <si>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</si>
  <si>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</si>
  <si>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</si>
  <si>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</si>
  <si>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</si>
  <si>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</si>
  <si>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</si>
  <si>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</si>
  <si>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</si>
  <si>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</si>
  <si>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</si>
  <si>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</si>
  <si>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</si>
  <si>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</si>
  <si>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</si>
  <si>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</si>
  <si>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</si>
  <si>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</si>
  <si>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</si>
  <si>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</si>
  <si>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</si>
  <si>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</si>
  <si>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</si>
  <si>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</si>
  <si>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</si>
  <si>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</si>
  <si>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</si>
  <si>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</si>
  <si>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</si>
  <si>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</si>
  <si>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</si>
  <si>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</si>
  <si>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</si>
  <si>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</si>
  <si>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</si>
  <si>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</si>
  <si>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</si>
  <si>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</si>
  <si>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</si>
  <si>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</si>
  <si>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</si>
  <si>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</si>
  <si>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</si>
  <si>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</si>
  <si>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</si>
  <si>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</si>
  <si>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</si>
  <si>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</si>
  <si>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</si>
  <si>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</si>
  <si>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</si>
  <si>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</si>
  <si>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</si>
  <si>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</si>
  <si>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</si>
  <si>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</si>
  <si>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</si>
  <si>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</si>
  <si>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</si>
  <si>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</si>
  <si>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</si>
  <si>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</si>
  <si>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</si>
  <si>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</si>
  <si>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</si>
  <si>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</si>
  <si>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</si>
  <si>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</si>
  <si>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</si>
  <si>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</si>
  <si>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</si>
  <si>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</si>
  <si>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</si>
  <si>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</si>
  <si>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</si>
  <si>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</si>
  <si>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</si>
  <si>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</si>
  <si>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</si>
  <si>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</si>
  <si>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</si>
  <si>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</si>
  <si>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</si>
  <si>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</si>
  <si>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</si>
  <si>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</si>
  <si>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</si>
  <si>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</si>
  <si>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</si>
  <si>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</si>
  <si>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</si>
  <si>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</si>
  <si>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</si>
  <si>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</si>
  <si>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</si>
  <si>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</si>
  <si>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</si>
  <si>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</si>
  <si>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</si>
  <si>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</si>
  <si>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</si>
  <si>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</si>
  <si>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</si>
  <si>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</si>
  <si>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</si>
  <si>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</si>
  <si>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</si>
  <si>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</si>
  <si>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</si>
  <si>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</si>
  <si>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</si>
  <si>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</si>
  <si>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</si>
  <si>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</si>
  <si>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</si>
  <si>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</si>
  <si>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</si>
  <si>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</si>
  <si>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</si>
  <si>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</si>
  <si>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</si>
  <si>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</si>
  <si>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</si>
  <si>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</si>
  <si>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</si>
  <si>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</si>
  <si>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</si>
  <si>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</si>
  <si>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</si>
  <si>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</si>
  <si>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</si>
  <si>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</si>
  <si>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</si>
  <si>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</si>
  <si>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</si>
  <si>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</si>
  <si>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</si>
  <si>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</si>
  <si>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</si>
  <si>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</si>
  <si>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</si>
  <si>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</si>
  <si>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</si>
  <si>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</si>
  <si>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</si>
  <si>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</si>
  <si>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</si>
  <si>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</si>
  <si>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</si>
  <si>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</si>
  <si>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</si>
  <si>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</si>
  <si>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</si>
  <si>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</si>
  <si>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</si>
  <si>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</si>
  <si>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</si>
  <si>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</si>
  <si>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</si>
  <si>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</si>
  <si>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</si>
  <si>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</si>
  <si>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</si>
  <si>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</si>
  <si>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</si>
  <si>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</si>
  <si>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</si>
  <si>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</si>
  <si>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</si>
  <si>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</si>
  <si>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</si>
  <si>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</si>
  <si>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</si>
  <si>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</si>
  <si>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</si>
  <si>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</si>
  <si>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</si>
  <si>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</si>
  <si>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</si>
  <si>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</si>
  <si>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</si>
  <si>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</si>
  <si>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</si>
  <si>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</si>
  <si>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</si>
  <si>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</si>
  <si>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</si>
  <si>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</si>
  <si>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</si>
  <si>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</si>
  <si>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</si>
  <si>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</si>
  <si>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</si>
  <si>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</si>
  <si>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</si>
  <si>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</si>
  <si>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</si>
  <si>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</si>
  <si>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</si>
  <si>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</si>
  <si>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</si>
  <si>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</si>
  <si>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</si>
  <si>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</si>
  <si>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</si>
  <si>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</si>
  <si>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</si>
  <si>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</si>
  <si>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</si>
  <si>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</si>
  <si>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</si>
  <si>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</si>
  <si>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</si>
  <si>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</si>
  <si>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</si>
  <si>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</si>
  <si>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</si>
  <si>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</si>
  <si>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</si>
  <si>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</si>
  <si>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</si>
  <si>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</si>
  <si>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</si>
  <si>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</si>
  <si>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</si>
  <si>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</si>
  <si>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</si>
  <si>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</si>
  <si>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</si>
  <si>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</si>
  <si>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</si>
  <si>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</si>
  <si>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</si>
  <si>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</si>
  <si>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</si>
  <si>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</si>
  <si>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</si>
  <si>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</si>
  <si>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</si>
  <si>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</si>
  <si>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</si>
  <si>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</si>
  <si>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</si>
  <si>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</si>
  <si>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</si>
  <si>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</si>
  <si>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</si>
  <si>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</si>
  <si>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</si>
  <si>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</si>
  <si>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</si>
  <si>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</si>
  <si>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</si>
  <si>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</si>
  <si>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</si>
  <si>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</si>
  <si>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</si>
  <si>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</si>
  <si>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</si>
  <si>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</si>
  <si>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</si>
  <si>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</si>
  <si>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</si>
  <si>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</si>
  <si>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</si>
  <si>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</si>
  <si>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</si>
  <si>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</si>
  <si>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</si>
  <si>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</si>
  <si>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</si>
  <si>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</si>
  <si>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</si>
  <si>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</si>
  <si>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</si>
  <si>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</si>
  <si>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</si>
  <si>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</si>
  <si>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</si>
  <si>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</si>
  <si>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</si>
  <si>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</si>
  <si>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</si>
  <si>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</si>
  <si>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</si>
  <si>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</si>
  <si>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</si>
  <si>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</si>
  <si>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</si>
  <si>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</si>
  <si>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</si>
  <si>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</si>
  <si>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</si>
  <si>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</si>
  <si>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</si>
  <si>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</si>
  <si>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</si>
  <si>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</si>
  <si>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</si>
  <si>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</si>
  <si>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</si>
  <si>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</si>
  <si>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</si>
  <si>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</si>
  <si>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</si>
  <si>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</si>
  <si>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</si>
  <si>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</si>
  <si>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</si>
  <si>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</si>
  <si>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</si>
  <si>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</si>
  <si>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</si>
  <si>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</si>
  <si>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</si>
  <si>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</si>
  <si>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</si>
  <si>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</si>
  <si>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</si>
  <si>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</si>
  <si>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</si>
  <si>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</si>
  <si>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</si>
  <si>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</si>
  <si>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</si>
  <si>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</si>
  <si>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</si>
  <si>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</si>
  <si>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</si>
  <si>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</si>
  <si>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</si>
  <si>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</si>
  <si>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</si>
  <si>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</si>
  <si>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</si>
  <si>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</si>
  <si>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</si>
  <si>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</si>
  <si>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</si>
  <si>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</si>
  <si>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</si>
  <si>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</si>
  <si>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</si>
  <si>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</si>
  <si>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</si>
  <si>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</si>
  <si>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</si>
  <si>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</si>
  <si>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</si>
  <si>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</si>
  <si>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</si>
  <si>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</si>
  <si>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</si>
  <si>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</si>
  <si>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</si>
  <si>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</si>
  <si>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</si>
  <si>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</si>
  <si>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</si>
  <si>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</si>
  <si>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</si>
  <si>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</si>
  <si>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</si>
  <si>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</si>
  <si>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</si>
  <si>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</si>
  <si>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</si>
  <si>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</si>
  <si>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</si>
  <si>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</si>
  <si>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</si>
  <si>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</si>
  <si>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</si>
  <si>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</si>
  <si>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</si>
  <si>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</si>
  <si>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</si>
  <si>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</si>
  <si>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</si>
  <si>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</si>
  <si>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</si>
  <si>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</si>
  <si>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</si>
  <si>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</si>
  <si>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</si>
  <si>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</si>
  <si>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</si>
  <si>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</si>
  <si>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</si>
  <si>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</si>
  <si>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</si>
  <si>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</si>
  <si>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</si>
  <si>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</si>
  <si>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</si>
  <si>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</si>
  <si>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</si>
  <si>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</si>
  <si>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</si>
  <si>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</si>
  <si>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</si>
  <si>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</si>
  <si>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</si>
  <si>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</si>
  <si>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</si>
  <si>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</si>
  <si>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</si>
  <si>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</si>
  <si>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</si>
  <si>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</si>
  <si>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</si>
  <si>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</si>
  <si>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</si>
  <si>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</si>
  <si>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</si>
  <si>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</si>
  <si>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</si>
  <si>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</si>
  <si>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</si>
  <si>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</si>
  <si>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</si>
  <si>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</si>
  <si>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</si>
  <si>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</si>
  <si>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</si>
  <si>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</si>
  <si>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</si>
  <si>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</si>
  <si>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</si>
  <si>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</si>
  <si>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</si>
  <si>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</si>
  <si>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</si>
  <si>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</si>
  <si>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</si>
  <si>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</si>
  <si>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</si>
  <si>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</si>
  <si>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</si>
  <si>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</si>
  <si>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</si>
  <si>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</si>
  <si>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</si>
  <si>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</si>
  <si>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</si>
  <si>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</si>
  <si>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</si>
  <si>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</si>
  <si>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</si>
  <si>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</si>
  <si>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</si>
  <si>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</si>
  <si>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</si>
  <si>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</si>
  <si>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</si>
  <si>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</si>
  <si>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</si>
  <si>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</si>
  <si>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</si>
  <si>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</si>
  <si>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</si>
  <si>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</si>
  <si>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</si>
  <si>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</si>
  <si>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</si>
  <si>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</si>
  <si>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</si>
  <si>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</si>
  <si>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</si>
  <si>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</si>
  <si>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</si>
  <si>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</si>
  <si>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</si>
  <si>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</si>
  <si>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</si>
  <si>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</si>
  <si>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</si>
  <si>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</si>
  <si>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</si>
  <si>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</si>
  <si>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</si>
  <si>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</si>
  <si>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</si>
  <si>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</si>
  <si>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</si>
  <si>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</si>
  <si>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</si>
  <si>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</si>
  <si>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</si>
  <si>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</si>
  <si>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</si>
  <si>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</si>
  <si>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</si>
  <si>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</si>
  <si>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</si>
  <si>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</si>
  <si>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</si>
  <si>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</si>
  <si>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</si>
  <si>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</si>
  <si>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</si>
  <si>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</si>
  <si>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</si>
  <si>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</si>
  <si>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</si>
  <si>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</si>
  <si>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</si>
  <si>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</si>
  <si>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</si>
  <si>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</si>
  <si>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</si>
  <si>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</si>
  <si>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</si>
  <si>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</si>
  <si>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</si>
  <si>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</si>
  <si>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</si>
  <si>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</si>
  <si>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</si>
  <si>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</si>
  <si>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</si>
  <si>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</si>
  <si>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</si>
  <si>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</si>
  <si>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</si>
  <si>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</si>
  <si>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</si>
  <si>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</si>
  <si>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</si>
  <si>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</si>
  <si>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</si>
  <si>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</si>
  <si>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</si>
  <si>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</si>
  <si>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</si>
  <si>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</si>
  <si>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</si>
  <si>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</si>
  <si>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</si>
  <si>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</si>
  <si>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</si>
  <si>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</si>
  <si>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</si>
  <si>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</si>
  <si>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</si>
  <si>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</si>
  <si>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</si>
  <si>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</si>
  <si>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</si>
  <si>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</si>
  <si>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</si>
  <si>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</si>
  <si>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</si>
  <si>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</si>
  <si>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</si>
  <si>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</si>
  <si>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</si>
  <si>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</si>
  <si>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</si>
  <si>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</si>
  <si>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</si>
  <si>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</si>
  <si>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</si>
  <si>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</si>
  <si>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</si>
  <si>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</si>
  <si>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</si>
  <si>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</si>
  <si>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</si>
  <si>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</si>
  <si>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</si>
  <si>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</si>
  <si>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</si>
  <si>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</si>
  <si>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</si>
  <si>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</si>
  <si>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</si>
  <si>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</si>
  <si>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</si>
  <si>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</si>
  <si>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</si>
  <si>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</si>
  <si>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</si>
  <si>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</si>
  <si>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</si>
  <si>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</si>
  <si>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</si>
  <si>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</si>
  <si>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</si>
  <si>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</si>
  <si>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</si>
  <si>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</si>
  <si>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</si>
  <si>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</si>
  <si>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</si>
  <si>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</si>
  <si>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</si>
  <si>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</si>
  <si>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</si>
  <si>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</si>
  <si>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</si>
  <si>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</si>
  <si>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</si>
  <si>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</si>
  <si>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</si>
  <si>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</si>
  <si>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</si>
  <si>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</si>
  <si>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</si>
  <si>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</si>
  <si>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</si>
  <si>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</si>
  <si>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</si>
  <si>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</si>
  <si>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</si>
  <si>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</si>
  <si>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</si>
  <si>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</si>
  <si>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</si>
  <si>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</si>
  <si>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</si>
  <si>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</si>
  <si>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</si>
  <si>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</si>
  <si>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</si>
  <si>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</si>
  <si>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</si>
  <si>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</si>
  <si>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</si>
  <si>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</si>
  <si>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</si>
  <si>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</si>
  <si>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</si>
  <si>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</si>
  <si>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</si>
  <si>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</si>
  <si>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</si>
  <si>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</si>
  <si>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</si>
  <si>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</si>
  <si>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</si>
  <si>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</si>
  <si>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</si>
  <si>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</si>
  <si>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</si>
  <si>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</si>
  <si>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</si>
  <si>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</si>
  <si>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</si>
  <si>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</si>
  <si>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</si>
  <si>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</si>
  <si>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</si>
  <si>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</si>
  <si>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</si>
  <si>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</si>
  <si>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</si>
  <si>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</si>
  <si>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</si>
  <si>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</si>
  <si>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</si>
  <si>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</si>
  <si>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</si>
  <si>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</si>
  <si>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</si>
  <si>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</si>
  <si>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</si>
  <si>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</si>
  <si>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</si>
  <si>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</si>
  <si>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</si>
  <si>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</si>
  <si>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</si>
  <si>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</si>
  <si>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</si>
  <si>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</si>
  <si>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</si>
  <si>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</si>
  <si>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</si>
  <si>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</si>
  <si>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</si>
  <si>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</si>
  <si>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</si>
  <si>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</si>
  <si>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</si>
  <si>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</si>
  <si>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</si>
  <si>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</si>
  <si>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</si>
  <si>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</si>
  <si>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</si>
  <si>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</si>
  <si>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</si>
  <si>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</si>
  <si>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</si>
  <si>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</si>
  <si>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</si>
  <si>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</si>
  <si>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</si>
  <si>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</si>
  <si>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</si>
  <si>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</si>
  <si>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</si>
  <si>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</si>
  <si>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</si>
  <si>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</si>
  <si>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</si>
  <si>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</si>
  <si>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</si>
  <si>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</si>
  <si>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</si>
  <si>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</si>
  <si>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</si>
  <si>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</si>
  <si>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</si>
  <si>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</si>
  <si>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</si>
  <si>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</si>
  <si>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</si>
  <si>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</si>
  <si>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</si>
  <si>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</si>
  <si>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</si>
  <si>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</si>
  <si>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</si>
  <si>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</si>
  <si>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</si>
  <si>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</si>
  <si>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</si>
  <si>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</si>
  <si>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</si>
  <si>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</si>
  <si>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</si>
  <si>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</si>
  <si>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</si>
  <si>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</si>
  <si>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</si>
  <si>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</si>
  <si>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</si>
  <si>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</si>
  <si>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</si>
  <si>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</si>
  <si>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</si>
  <si>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</si>
  <si>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</si>
  <si>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</si>
  <si>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</si>
  <si>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</si>
  <si>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</si>
  <si>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</si>
  <si>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</si>
  <si>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</si>
  <si>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</si>
  <si>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</si>
  <si>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</si>
  <si>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</si>
  <si>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</si>
  <si>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</si>
  <si>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</si>
  <si>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</si>
  <si>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</si>
  <si>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</si>
  <si>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</si>
  <si>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</si>
  <si>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</si>
  <si>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</si>
  <si>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</si>
  <si>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</si>
  <si>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</si>
  <si>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</si>
  <si>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</si>
  <si>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</si>
  <si>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</si>
  <si>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</si>
  <si>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</si>
  <si>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</si>
  <si>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</si>
  <si>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</si>
  <si>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</si>
  <si>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</si>
  <si>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</si>
  <si>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</si>
  <si>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</si>
  <si>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</si>
  <si>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</si>
  <si>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</si>
  <si>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</si>
  <si>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</si>
  <si>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</si>
  <si>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</si>
  <si>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</si>
  <si>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</si>
  <si>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</si>
  <si>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</si>
  <si>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</si>
  <si>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</si>
  <si>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</si>
  <si>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</si>
  <si>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</si>
  <si>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</si>
  <si>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</si>
  <si>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</si>
  <si>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</si>
  <si>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</si>
  <si>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</si>
  <si>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</si>
  <si>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</si>
  <si>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</si>
  <si>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</si>
  <si>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</si>
  <si>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</si>
  <si>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</si>
  <si>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</si>
  <si>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</si>
  <si>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</si>
  <si>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</si>
  <si>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</si>
  <si>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</si>
  <si>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</si>
  <si>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</si>
  <si>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</si>
  <si>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</si>
  <si>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</si>
  <si>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</si>
  <si>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</si>
  <si>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</si>
  <si>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</si>
  <si>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</si>
  <si>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</si>
  <si>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</si>
  <si>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</si>
  <si>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</si>
  <si>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</si>
  <si>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</si>
  <si>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</si>
  <si>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</si>
  <si>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</si>
  <si>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</si>
  <si>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</si>
  <si>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</si>
  <si>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</si>
  <si>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</si>
  <si>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</si>
  <si>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</si>
  <si>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</si>
  <si>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</si>
  <si>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</si>
  <si>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</si>
  <si>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</si>
  <si>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</si>
  <si>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</si>
  <si>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</si>
  <si>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</si>
  <si>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</si>
  <si>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</si>
  <si>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</si>
  <si>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</si>
  <si>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</si>
  <si>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</si>
  <si>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</si>
  <si>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</si>
  <si>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</si>
  <si>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</si>
  <si>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</si>
  <si>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</si>
  <si>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</si>
  <si>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</si>
  <si>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</si>
  <si>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</si>
  <si>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</si>
  <si>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</si>
  <si>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</si>
  <si>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</si>
  <si>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</si>
  <si>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</si>
  <si>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</si>
  <si>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</si>
  <si>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</si>
  <si>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</si>
  <si>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</si>
  <si>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</si>
  <si>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</si>
  <si>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</si>
  <si>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</si>
  <si>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</si>
  <si>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</si>
  <si>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</si>
  <si>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</si>
  <si>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</si>
  <si>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</si>
  <si>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</si>
  <si>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</si>
  <si>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</si>
  <si>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</si>
  <si>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</si>
  <si>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</si>
  <si>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</si>
  <si>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</si>
  <si>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</si>
  <si>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</si>
  <si>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</si>
  <si>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</si>
  <si>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</si>
  <si>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</si>
  <si>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</si>
  <si>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</si>
  <si>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</si>
  <si>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</si>
  <si>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</si>
  <si>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</si>
  <si>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</si>
  <si>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</si>
  <si>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</si>
  <si>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</si>
  <si>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</si>
  <si>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</si>
  <si>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</si>
  <si>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</si>
  <si>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</si>
  <si>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</si>
  <si>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</si>
  <si>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</si>
  <si>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</si>
  <si>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</si>
  <si>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</si>
  <si>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</si>
  <si>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</si>
  <si>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</si>
  <si>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</si>
  <si>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</si>
  <si>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</si>
  <si>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</si>
  <si>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</si>
  <si>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</si>
  <si>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</si>
  <si>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</si>
  <si>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</si>
  <si>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</si>
  <si>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</si>
  <si>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</si>
  <si>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</si>
  <si>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</si>
  <si>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</si>
  <si>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</si>
  <si>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</si>
  <si>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</si>
  <si>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</si>
  <si>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</si>
  <si>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</si>
  <si>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</si>
  <si>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</si>
  <si>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</si>
  <si>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</si>
  <si>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</si>
  <si>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</si>
  <si>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</si>
  <si>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</si>
  <si>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</si>
  <si>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</si>
  <si>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</si>
  <si>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</si>
  <si>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</si>
  <si>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</si>
  <si>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</si>
  <si>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</si>
  <si>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</si>
  <si>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</si>
  <si>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</si>
  <si>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</si>
  <si>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</si>
  <si>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</si>
  <si>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</si>
  <si>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</si>
  <si>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</si>
  <si>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</si>
  <si>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</si>
  <si>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</si>
  <si>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</si>
  <si>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</si>
  <si>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</si>
  <si>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</si>
  <si>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</si>
  <si>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</si>
  <si>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</si>
  <si>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</si>
  <si>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</si>
  <si>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</si>
  <si>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</si>
  <si>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</si>
  <si>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</si>
  <si>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</si>
  <si>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</si>
  <si>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</si>
  <si>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</si>
  <si>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</si>
  <si>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</si>
  <si>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</si>
  <si>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</si>
  <si>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</si>
  <si>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</si>
  <si>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</si>
  <si>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</si>
  <si>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</si>
  <si>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</si>
  <si>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</si>
  <si>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</si>
  <si>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</si>
  <si>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</si>
  <si>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</si>
  <si>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</si>
  <si>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</si>
  <si>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</si>
  <si>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</si>
  <si>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</si>
  <si>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</si>
  <si>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</si>
  <si>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</si>
  <si>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</si>
  <si>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</si>
  <si>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</si>
  <si>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</si>
  <si>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</si>
  <si>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</si>
  <si>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</si>
  <si>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</si>
  <si>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</si>
  <si>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</si>
  <si>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</si>
  <si>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</si>
  <si>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</si>
  <si>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</si>
  <si>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</si>
  <si>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</si>
  <si>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</si>
  <si>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</si>
  <si>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</si>
  <si>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</si>
  <si>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</si>
  <si>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</si>
  <si>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</si>
  <si>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</si>
  <si>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</si>
  <si>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</si>
  <si>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</si>
  <si>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</si>
  <si>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</si>
  <si>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</si>
  <si>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</si>
  <si>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</si>
  <si>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</si>
  <si>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</si>
  <si>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</si>
  <si>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</si>
  <si>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</si>
  <si>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</si>
  <si>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</si>
  <si>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</si>
  <si>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</si>
  <si>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</si>
  <si>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</si>
  <si>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</si>
  <si>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</si>
  <si>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</si>
  <si>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</si>
  <si>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</si>
  <si>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</si>
  <si>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</si>
  <si>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</si>
  <si>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</si>
  <si>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</si>
  <si>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</si>
  <si>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</si>
  <si>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</si>
  <si>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</si>
  <si>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</si>
  <si>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</si>
  <si>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</si>
  <si>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</si>
  <si>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</si>
  <si>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</si>
  <si>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</si>
  <si>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</si>
  <si>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</si>
  <si>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</si>
  <si>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</si>
  <si>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</si>
  <si>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</si>
  <si>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</si>
  <si>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</si>
  <si>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</si>
  <si>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</si>
  <si>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</si>
  <si>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</si>
  <si>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</si>
  <si>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</si>
  <si>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</si>
  <si>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</si>
  <si>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</si>
  <si>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</si>
  <si>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</si>
  <si>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</si>
  <si>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</si>
  <si>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</si>
  <si>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</si>
  <si>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</si>
  <si>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</si>
  <si>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</si>
  <si>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</si>
  <si>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</si>
  <si>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</si>
  <si>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</si>
  <si>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</si>
  <si>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</si>
  <si>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</si>
  <si>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</si>
  <si>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</si>
  <si>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</si>
  <si>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</si>
  <si>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</si>
  <si>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</si>
  <si>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</si>
  <si>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</si>
  <si>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</si>
  <si>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</si>
  <si>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</si>
  <si>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</si>
  <si>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</si>
  <si>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</si>
  <si>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</si>
  <si>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</si>
  <si>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</si>
  <si>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</si>
  <si>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</si>
  <si>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</si>
  <si>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</si>
  <si>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</si>
  <si>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</si>
  <si>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</si>
  <si>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</si>
  <si>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</si>
  <si>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</si>
  <si>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</si>
  <si>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</si>
  <si>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</si>
  <si>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</si>
  <si>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</si>
  <si>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</si>
  <si>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</si>
  <si>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</si>
  <si>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</si>
  <si>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</si>
  <si>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</si>
  <si>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</si>
  <si>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</si>
  <si>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</si>
  <si>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</si>
  <si>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</si>
  <si>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</si>
  <si>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</si>
  <si>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</si>
  <si>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</si>
  <si>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</si>
  <si>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</si>
  <si>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</si>
  <si>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</si>
  <si>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</si>
  <si>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</si>
  <si>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</si>
  <si>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</si>
  <si>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</si>
  <si>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</si>
  <si>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</si>
  <si>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</si>
  <si>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</si>
  <si>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</si>
  <si>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</si>
  <si>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</si>
  <si>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</si>
  <si>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</si>
  <si>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</si>
  <si>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</si>
  <si>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</si>
  <si>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</si>
  <si>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</si>
  <si>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</si>
  <si>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</si>
  <si>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</si>
  <si>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</si>
  <si>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</si>
  <si>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</si>
  <si>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</si>
  <si>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</si>
  <si>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</si>
  <si>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</si>
  <si>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</si>
  <si>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</si>
  <si>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</si>
  <si>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</si>
  <si>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</si>
  <si>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</si>
  <si>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</si>
  <si>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</si>
  <si>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</si>
  <si>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</si>
  <si>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</si>
  <si>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</si>
  <si>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</si>
  <si>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</si>
  <si>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</si>
  <si>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</si>
  <si>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</si>
  <si>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</si>
  <si>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</si>
  <si>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</si>
  <si>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</si>
  <si>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</si>
  <si>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</si>
  <si>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</si>
  <si>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</si>
  <si>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</si>
  <si>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</si>
  <si>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</si>
  <si>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</si>
  <si>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</si>
  <si>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</si>
  <si>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</si>
  <si>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</si>
  <si>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</si>
  <si>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</si>
  <si>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</si>
  <si>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</si>
  <si>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</si>
  <si>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</si>
  <si>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</si>
  <si>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</si>
  <si>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</si>
  <si>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</si>
  <si>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</si>
  <si>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</si>
  <si>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</si>
  <si>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</si>
  <si>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</si>
  <si>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</si>
  <si>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</si>
  <si>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</si>
  <si>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</si>
  <si>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</si>
  <si>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</si>
  <si>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</si>
  <si>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</si>
  <si>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</si>
  <si>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</si>
  <si>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</si>
  <si>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</si>
  <si>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</si>
  <si>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</si>
  <si>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</si>
  <si>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</si>
  <si>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</si>
  <si>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</si>
  <si>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</si>
  <si>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</si>
  <si>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</si>
  <si>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</si>
  <si>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</si>
  <si>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</si>
  <si>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</si>
  <si>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</si>
  <si>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</si>
  <si>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</si>
  <si>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</si>
  <si>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</si>
  <si>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</si>
  <si>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</si>
  <si>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</si>
  <si>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</si>
  <si>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</si>
  <si>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</si>
  <si>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</si>
  <si>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</si>
  <si>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</si>
  <si>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</si>
  <si>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</si>
  <si>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</si>
  <si>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</si>
  <si>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</si>
  <si>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</si>
  <si>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</si>
  <si>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</si>
  <si>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</si>
  <si>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</si>
  <si>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</si>
  <si>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</si>
  <si>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</si>
  <si>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</si>
  <si>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</si>
  <si>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</si>
  <si>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</si>
  <si>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</si>
  <si>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</si>
  <si>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</si>
  <si>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</si>
  <si>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</si>
  <si>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</si>
  <si>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</si>
  <si>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</si>
  <si>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</si>
  <si>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</si>
  <si>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</si>
  <si>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</si>
  <si>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</si>
  <si>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</si>
  <si>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</si>
  <si>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</si>
  <si>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</si>
  <si>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</si>
  <si>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</si>
  <si>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</si>
  <si>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</si>
  <si>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</si>
  <si>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</si>
  <si>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</si>
  <si>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</si>
  <si>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</si>
  <si>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</si>
  <si>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</si>
  <si>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</si>
  <si>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</si>
  <si>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</si>
  <si>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</si>
  <si>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</si>
  <si>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</si>
  <si>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</si>
  <si>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</si>
  <si>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</si>
  <si>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</si>
  <si>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</si>
  <si>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</si>
  <si>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</si>
  <si>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</si>
  <si>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</si>
  <si>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</si>
  <si>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</si>
  <si>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</si>
  <si>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</si>
  <si>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</si>
  <si>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</si>
  <si>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</si>
  <si>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</si>
  <si>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</si>
  <si>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</si>
  <si>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</si>
  <si>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</si>
  <si>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</si>
  <si>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</si>
  <si>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</si>
  <si>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</si>
  <si>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</si>
  <si>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</si>
  <si>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</si>
  <si>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</si>
  <si>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</si>
  <si>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</si>
  <si>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</si>
  <si>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</si>
  <si>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</si>
  <si>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</si>
  <si>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</si>
  <si>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</si>
  <si>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</si>
  <si>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</si>
  <si>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</si>
  <si>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</si>
  <si>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</si>
  <si>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</si>
  <si>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</si>
  <si>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</si>
  <si>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</si>
  <si>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</si>
  <si>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</si>
  <si>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</si>
  <si>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</si>
  <si>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</si>
  <si>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</si>
  <si>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</si>
  <si>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</si>
  <si>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</si>
  <si>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</si>
  <si>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</si>
  <si>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</si>
  <si>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</si>
  <si>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</si>
  <si>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</si>
  <si>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</si>
  <si>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</si>
  <si>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</si>
  <si>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</si>
  <si>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</si>
  <si>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</si>
  <si>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</si>
  <si>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</si>
  <si>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</si>
  <si>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</si>
  <si>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</si>
  <si>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</si>
  <si>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</si>
  <si>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</si>
  <si>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</si>
  <si>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</si>
  <si>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</si>
  <si>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</si>
  <si>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</si>
  <si>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</si>
  <si>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</si>
  <si>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</si>
  <si>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</si>
  <si>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</si>
  <si>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</si>
  <si>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</si>
  <si>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</si>
  <si>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</si>
  <si>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</si>
  <si>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</si>
  <si>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</si>
  <si>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</si>
  <si>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</si>
  <si>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</si>
  <si>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</si>
  <si>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</si>
  <si>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</si>
  <si>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</si>
  <si>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</si>
  <si>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</si>
  <si>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</si>
  <si>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</si>
  <si>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</si>
  <si>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</si>
  <si>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</si>
  <si>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</si>
  <si>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</si>
  <si>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</si>
  <si>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</si>
  <si>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</si>
  <si>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</si>
  <si>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</si>
  <si>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</si>
  <si>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</si>
  <si>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</si>
  <si>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</si>
  <si>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</si>
  <si>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</si>
  <si>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</si>
  <si>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</si>
  <si>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</si>
  <si>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</si>
  <si>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</si>
  <si>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</si>
  <si>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</si>
  <si>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</si>
  <si>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</si>
  <si>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</si>
  <si>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</si>
  <si>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</si>
  <si>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</si>
  <si>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</si>
  <si>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</si>
  <si>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</si>
  <si>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</si>
  <si>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</si>
  <si>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</si>
  <si>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</si>
  <si>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</si>
  <si>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</si>
  <si>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</si>
  <si>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</si>
  <si>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</si>
  <si>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</si>
  <si>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</si>
  <si>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</si>
  <si>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</si>
  <si>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</si>
  <si>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</si>
  <si>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</si>
  <si>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</si>
  <si>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</si>
  <si>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</si>
  <si>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</si>
  <si>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</si>
  <si>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</si>
  <si>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</si>
  <si>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</si>
  <si>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</si>
  <si>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</si>
  <si>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</si>
  <si>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</si>
  <si>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</si>
  <si>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</si>
  <si>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</si>
  <si>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</si>
  <si>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</si>
  <si>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</si>
  <si>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</si>
  <si>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</si>
  <si>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</si>
  <si>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</si>
  <si>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</si>
  <si>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</si>
  <si>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</si>
  <si>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</si>
  <si>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</si>
  <si>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</si>
  <si>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</si>
  <si>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</si>
  <si>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</si>
  <si>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</si>
  <si>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</si>
  <si>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</si>
  <si>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</si>
  <si>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</si>
  <si>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</si>
  <si>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</si>
  <si>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</si>
  <si>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</si>
  <si>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</si>
  <si>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</si>
  <si>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</si>
  <si>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</si>
  <si>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</si>
  <si>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</si>
  <si>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</si>
  <si>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</si>
  <si>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</si>
  <si>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</si>
  <si>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</si>
  <si>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</si>
  <si>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</si>
  <si>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</si>
  <si>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</si>
  <si>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</si>
  <si>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</si>
  <si>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</si>
  <si>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</si>
  <si>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</si>
  <si>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</si>
  <si>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</si>
  <si>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</si>
  <si>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</si>
  <si>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</si>
  <si>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</si>
  <si>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</si>
  <si>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</si>
  <si>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</si>
  <si>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</si>
  <si>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</si>
  <si>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</si>
  <si>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</si>
  <si>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</si>
  <si>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</si>
  <si>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</si>
  <si>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</si>
  <si>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</si>
  <si>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</si>
  <si>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</si>
  <si>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</si>
  <si>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</si>
  <si>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</si>
  <si>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</si>
  <si>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</si>
  <si>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</si>
  <si>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</si>
  <si>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</si>
  <si>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</si>
  <si>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</si>
  <si>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</si>
  <si>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</si>
  <si>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</si>
  <si>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</si>
  <si>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</si>
  <si>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</si>
  <si>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</si>
  <si>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</si>
  <si>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</si>
  <si>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</si>
  <si>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</si>
  <si>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</si>
  <si>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</si>
  <si>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</si>
  <si>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</si>
  <si>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</si>
  <si>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</si>
  <si>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</si>
  <si>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</si>
  <si>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</si>
  <si>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</si>
  <si>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</si>
  <si>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</si>
  <si>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</si>
  <si>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</si>
  <si>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</si>
  <si>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</si>
  <si>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</si>
  <si>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</si>
  <si>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</si>
  <si>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</si>
  <si>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</si>
  <si>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</si>
  <si>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</si>
  <si>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</si>
  <si>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</si>
  <si>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</si>
  <si>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</si>
  <si>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</si>
  <si>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</si>
  <si>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</si>
  <si>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</si>
  <si>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</si>
  <si>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</si>
  <si>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</si>
  <si>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</si>
  <si>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</si>
  <si>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</si>
  <si>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</si>
  <si>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</si>
  <si>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</si>
  <si>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</si>
  <si>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</si>
  <si>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</si>
  <si>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</si>
  <si>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</si>
  <si>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</si>
  <si>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</si>
  <si>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</si>
  <si>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</si>
  <si>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</si>
  <si>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</si>
  <si>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</si>
  <si>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</si>
  <si>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</si>
  <si>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</si>
  <si>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</si>
  <si>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</si>
  <si>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</si>
  <si>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</si>
  <si>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</si>
  <si>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</si>
  <si>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</si>
  <si>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</si>
  <si>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</si>
  <si>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</si>
  <si>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</si>
  <si>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</si>
  <si>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</si>
  <si>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</si>
  <si>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</si>
  <si>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</si>
  <si>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</si>
  <si>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</si>
  <si>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</si>
  <si>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</si>
  <si>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</si>
  <si>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</si>
  <si>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</si>
  <si>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</si>
  <si>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</si>
  <si>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</si>
  <si>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</si>
  <si>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</si>
  <si>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</si>
  <si>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</si>
  <si>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</si>
  <si>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</si>
  <si>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</si>
  <si>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</si>
  <si>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</si>
  <si>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</si>
  <si>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</si>
  <si>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</si>
  <si>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</si>
  <si>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</si>
  <si>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</si>
  <si>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</si>
  <si>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</si>
  <si>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</si>
  <si>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</si>
  <si>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</si>
  <si>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</si>
  <si>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</si>
  <si>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</si>
  <si>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</si>
  <si>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</si>
  <si>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</si>
  <si>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</si>
  <si>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</si>
  <si>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</si>
  <si>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</si>
  <si>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</si>
  <si>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</si>
  <si>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</si>
  <si>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</si>
  <si>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</si>
  <si>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</si>
  <si>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</si>
  <si>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</si>
  <si>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</si>
  <si>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</si>
  <si>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</si>
  <si>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</si>
  <si>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</si>
  <si>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</si>
  <si>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</si>
  <si>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</si>
  <si>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</si>
  <si>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</si>
  <si>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</si>
  <si>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</si>
  <si>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</si>
  <si>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</si>
  <si>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</si>
  <si>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</si>
  <si>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</si>
  <si>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</si>
  <si>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</si>
  <si>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</si>
  <si>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</si>
  <si>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</si>
  <si>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</si>
  <si>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</si>
  <si>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</si>
  <si>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</si>
  <si>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</si>
  <si>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</si>
  <si>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</si>
  <si>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</si>
  <si>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</si>
  <si>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</si>
  <si>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</si>
  <si>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</si>
  <si>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</si>
  <si>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</si>
  <si>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</si>
  <si>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</si>
  <si>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</si>
  <si>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</si>
  <si>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</si>
  <si>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</si>
  <si>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</si>
  <si>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</si>
  <si>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</si>
  <si>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</si>
  <si>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</si>
  <si>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</si>
  <si>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</si>
  <si>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</si>
  <si>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</si>
  <si>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</si>
  <si>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</si>
  <si>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</si>
  <si>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</si>
  <si>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</si>
  <si>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</si>
  <si>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</si>
  <si>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</si>
  <si>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</si>
  <si>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</si>
  <si>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</si>
  <si>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</si>
  <si>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</si>
  <si>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</si>
  <si>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</si>
  <si>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</si>
  <si>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</si>
  <si>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</si>
  <si>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</si>
  <si>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</si>
  <si>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</si>
  <si>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</si>
  <si>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</si>
  <si>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</si>
  <si>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</si>
  <si>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</si>
  <si>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</si>
  <si>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</si>
  <si>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</si>
  <si>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</si>
  <si>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</si>
  <si>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</si>
  <si>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</si>
  <si>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</si>
  <si>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</si>
  <si>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</si>
  <si>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</si>
  <si>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</si>
  <si>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</si>
  <si>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</si>
  <si>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</si>
  <si>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</si>
  <si>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</si>
  <si>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</si>
  <si>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</si>
  <si>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</si>
  <si>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</si>
  <si>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</si>
  <si>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</si>
  <si>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</si>
  <si>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</si>
  <si>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</si>
  <si>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</si>
  <si>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</si>
  <si>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</si>
  <si>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</si>
  <si>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</si>
  <si>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</si>
  <si>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</si>
  <si>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</si>
  <si>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</si>
  <si>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</si>
  <si>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</si>
  <si>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</si>
  <si>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</si>
  <si>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</si>
  <si>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</si>
  <si>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</si>
  <si>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</si>
  <si>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</si>
  <si>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</si>
  <si>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</si>
  <si>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</si>
  <si>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</si>
  <si>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</si>
  <si>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</si>
  <si>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</si>
  <si>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</si>
  <si>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</si>
  <si>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</si>
  <si>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</si>
  <si>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</si>
  <si>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</si>
  <si>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</si>
  <si>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</si>
  <si>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</si>
  <si>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</si>
  <si>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</si>
  <si>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</si>
  <si>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</si>
  <si>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</si>
  <si>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</si>
  <si>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</si>
  <si>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</si>
  <si>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</si>
  <si>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</si>
  <si>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</si>
  <si>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</si>
  <si>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</si>
  <si>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</si>
  <si>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</si>
  <si>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</si>
  <si>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</si>
  <si>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</si>
  <si>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</si>
  <si>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</si>
  <si>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</si>
  <si>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</si>
  <si>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</si>
  <si>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</si>
  <si>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</si>
  <si>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</si>
  <si>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</si>
  <si>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</si>
  <si>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</si>
  <si>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</si>
  <si>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</si>
  <si>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</si>
  <si>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</si>
  <si>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</si>
  <si>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</si>
  <si>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</si>
  <si>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</si>
  <si>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</si>
  <si>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</si>
  <si>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</si>
  <si>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</si>
  <si>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</si>
  <si>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</si>
  <si>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</si>
  <si>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</si>
  <si>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</si>
  <si>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</si>
  <si>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</si>
  <si>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</si>
  <si>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</si>
  <si>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</si>
  <si>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</si>
  <si>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</si>
  <si>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</si>
  <si>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</si>
  <si>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</si>
  <si>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</si>
  <si>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</si>
  <si>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</si>
  <si>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</si>
  <si>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</si>
  <si>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</si>
  <si>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</si>
  <si>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</si>
  <si>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</si>
  <si>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</si>
  <si>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</si>
  <si>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</si>
  <si>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</si>
  <si>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</si>
  <si>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</si>
  <si>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</si>
  <si>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</si>
  <si>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</si>
  <si>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</si>
  <si>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</si>
  <si>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</si>
  <si>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</si>
  <si>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</si>
  <si>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</si>
  <si>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</si>
  <si>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</si>
  <si>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</si>
  <si>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</si>
  <si>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</si>
  <si>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</si>
  <si>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</si>
  <si>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</si>
  <si>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</si>
  <si>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</si>
  <si>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</si>
  <si>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</si>
  <si>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</si>
  <si>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</si>
  <si>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</si>
  <si>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</si>
  <si>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</si>
  <si>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</si>
  <si>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</si>
  <si>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</si>
  <si>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</si>
  <si>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</si>
  <si>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</si>
  <si>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</si>
  <si>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</si>
  <si>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</si>
  <si>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</si>
  <si>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</si>
  <si>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</si>
  <si>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</si>
  <si>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</si>
  <si>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</si>
  <si>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</si>
  <si>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</si>
  <si>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</si>
  <si>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</si>
  <si>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</si>
  <si>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</si>
  <si>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</si>
  <si>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</si>
  <si>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</si>
  <si>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</si>
  <si>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</si>
  <si>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</si>
  <si>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</si>
  <si>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</si>
  <si>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</si>
  <si>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</si>
  <si>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</si>
  <si>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</si>
  <si>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</si>
  <si>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</si>
  <si>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</si>
  <si>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</si>
  <si>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</si>
  <si>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</si>
  <si>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</si>
  <si>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</si>
  <si>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</si>
  <si>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</si>
  <si>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</si>
  <si>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</si>
  <si>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</si>
  <si>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</si>
  <si>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</si>
  <si>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</si>
  <si>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</si>
  <si>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</si>
  <si>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</si>
  <si>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</si>
  <si>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</si>
  <si>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</si>
  <si>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</si>
  <si>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</si>
  <si>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</si>
  <si>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</si>
  <si>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</si>
  <si>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</si>
  <si>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</si>
  <si>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</si>
  <si>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</si>
  <si>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</si>
  <si>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</si>
  <si>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</si>
  <si>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</si>
  <si>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</si>
  <si>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</si>
  <si>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</si>
  <si>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</si>
  <si>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</si>
  <si>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</si>
  <si>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</si>
  <si>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</si>
  <si>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</si>
  <si>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</si>
  <si>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</si>
  <si>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</si>
  <si>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</si>
  <si>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</si>
  <si>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</si>
  <si>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</si>
  <si>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</si>
  <si>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</si>
  <si>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</si>
  <si>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</si>
  <si>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</si>
  <si>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</si>
  <si>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</si>
  <si>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</si>
  <si>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</si>
  <si>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</si>
  <si>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</si>
  <si>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</si>
  <si>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</si>
  <si>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</si>
  <si>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</si>
  <si>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</si>
  <si>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</si>
  <si>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</si>
  <si>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</si>
  <si>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</si>
  <si>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</si>
  <si>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</si>
  <si>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</si>
  <si>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</si>
  <si>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</si>
  <si>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</si>
  <si>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</si>
  <si>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</si>
  <si>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</si>
  <si>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</si>
  <si>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</si>
  <si>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</si>
  <si>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</si>
  <si>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</si>
  <si>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</si>
  <si>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</si>
  <si>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</si>
  <si>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</si>
  <si>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</si>
  <si>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</si>
  <si>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</si>
  <si>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</si>
  <si>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</si>
  <si>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</si>
  <si>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</si>
  <si>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</si>
  <si>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</si>
  <si>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</si>
  <si>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</si>
  <si>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</si>
  <si>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</si>
  <si>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</si>
  <si>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</si>
  <si>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</si>
  <si>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</si>
  <si>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</si>
  <si>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</si>
  <si>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</si>
  <si>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</si>
  <si>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</si>
  <si>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</si>
  <si>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</si>
  <si>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</si>
  <si>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</si>
  <si>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</si>
  <si>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</si>
  <si>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</si>
  <si>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</si>
  <si>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</si>
  <si>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</si>
  <si>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</si>
  <si>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</si>
  <si>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</si>
  <si>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</si>
  <si>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</si>
  <si>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</si>
  <si>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</si>
  <si>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</si>
  <si>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</si>
  <si>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</si>
  <si>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</si>
  <si>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</si>
  <si>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</si>
  <si>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</si>
  <si>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</si>
  <si>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</si>
  <si>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</si>
  <si>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</si>
  <si>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</si>
  <si>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</si>
  <si>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</si>
  <si>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</si>
  <si>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</si>
  <si>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</si>
  <si>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</si>
  <si>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</si>
  <si>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</si>
  <si>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</si>
  <si>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</si>
  <si>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</si>
  <si>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</si>
  <si>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</si>
  <si>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</si>
  <si>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</si>
  <si>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</si>
  <si>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</si>
  <si>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</si>
  <si>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</si>
  <si>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</si>
  <si>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</si>
  <si>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</si>
  <si>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</si>
  <si>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</si>
  <si>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</si>
  <si>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</si>
  <si>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</si>
  <si>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</si>
  <si>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</si>
  <si>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</si>
  <si>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</si>
  <si>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</si>
  <si>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</si>
  <si>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</si>
  <si>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</si>
  <si>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</si>
  <si>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</si>
  <si>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</si>
  <si>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</si>
  <si>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</si>
  <si>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</si>
  <si>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</si>
  <si>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</si>
  <si>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</si>
  <si>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</si>
  <si>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</si>
  <si>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</si>
  <si>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</si>
  <si>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</si>
  <si>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</si>
  <si>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</si>
  <si>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</si>
  <si>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</si>
  <si>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</si>
  <si>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</si>
  <si>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</si>
  <si>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</si>
  <si>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</si>
  <si>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</si>
  <si>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</si>
  <si>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</si>
  <si>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</si>
  <si>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</si>
  <si>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</si>
  <si>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</si>
  <si>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</si>
  <si>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</si>
  <si>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</si>
  <si>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</si>
  <si>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</si>
  <si>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</si>
  <si>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</si>
  <si>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</si>
  <si>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</si>
  <si>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</si>
  <si>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</si>
  <si>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</si>
  <si>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</si>
  <si>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</si>
  <si>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</si>
  <si>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</si>
  <si>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</si>
  <si>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</si>
  <si>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</si>
  <si>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</si>
  <si>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</si>
  <si>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</si>
  <si>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</si>
  <si>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</si>
  <si>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</si>
  <si>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</si>
  <si>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</si>
  <si>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</si>
  <si>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</si>
  <si>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</si>
  <si>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</si>
  <si>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</si>
  <si>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</si>
  <si>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</si>
  <si>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</si>
  <si>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</si>
  <si>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</si>
  <si>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</si>
  <si>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</si>
  <si>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</si>
  <si>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</si>
  <si>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</si>
  <si>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</si>
  <si>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</si>
  <si>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</si>
  <si>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</si>
  <si>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</si>
  <si>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</si>
  <si>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</si>
  <si>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</si>
  <si>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</si>
  <si>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</si>
  <si>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</si>
  <si>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</si>
  <si>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</si>
  <si>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</si>
  <si>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</si>
  <si>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</si>
  <si>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</si>
  <si>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</si>
  <si>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</si>
  <si>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</si>
  <si>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</si>
  <si>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</si>
  <si>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</si>
  <si>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</si>
  <si>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</si>
  <si>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</si>
  <si>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</si>
  <si>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</si>
  <si>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</si>
  <si>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</si>
  <si>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</si>
  <si>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</si>
  <si>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</si>
  <si>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</si>
  <si>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</si>
  <si>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</si>
  <si>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</si>
  <si>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</si>
  <si>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</si>
  <si>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</si>
  <si>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</si>
  <si>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</si>
  <si>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</si>
  <si>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</si>
  <si>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</si>
  <si>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</si>
  <si>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</si>
  <si>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</si>
  <si>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</si>
  <si>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</si>
  <si>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</si>
  <si>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</si>
  <si>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</si>
  <si>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</si>
  <si>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</si>
  <si>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</si>
  <si>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</si>
  <si>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</si>
  <si>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</si>
  <si>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</si>
  <si>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</si>
  <si>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</si>
  <si>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</si>
  <si>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</si>
  <si>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</si>
  <si>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</si>
  <si>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</si>
  <si>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</si>
  <si>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</si>
  <si>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</si>
  <si>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</si>
  <si>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</si>
  <si>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</si>
  <si>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</si>
  <si>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</si>
  <si>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</si>
  <si>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</si>
  <si>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</si>
  <si>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</si>
  <si>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</si>
  <si>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</si>
  <si>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</si>
  <si>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</si>
  <si>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</si>
  <si>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</si>
  <si>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</si>
  <si>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</si>
  <si>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</si>
  <si>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</si>
  <si>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</si>
  <si>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</si>
  <si>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</si>
  <si>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</si>
  <si>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</si>
  <si>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</si>
  <si>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</si>
  <si>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</si>
  <si>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</si>
  <si>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</si>
  <si>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</si>
  <si>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</si>
  <si>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</si>
  <si>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</si>
  <si>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</si>
  <si>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</si>
  <si>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</si>
  <si>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</si>
  <si>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</si>
  <si>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</si>
  <si>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</si>
  <si>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</si>
  <si>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</si>
  <si>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</si>
  <si>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</si>
  <si>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</si>
  <si>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</si>
  <si>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</si>
  <si>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</si>
  <si>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</si>
  <si>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</si>
  <si>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</si>
  <si>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</si>
  <si>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</si>
  <si>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</si>
  <si>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</si>
  <si>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</si>
  <si>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</si>
  <si>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</si>
  <si>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</si>
  <si>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</si>
  <si>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</si>
  <si>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</si>
  <si>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</si>
  <si>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</si>
  <si>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</si>
  <si>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</si>
  <si>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</si>
  <si>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</si>
  <si>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</si>
  <si>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</si>
  <si>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</si>
  <si>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</si>
  <si>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</si>
  <si>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</si>
  <si>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</si>
  <si>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</si>
  <si>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</si>
  <si>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</si>
  <si>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</si>
  <si>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</si>
  <si>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</si>
  <si>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</si>
  <si>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</si>
  <si>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</si>
  <si>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</si>
  <si>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</si>
  <si>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</si>
  <si>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</si>
  <si>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</si>
  <si>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</si>
  <si>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</si>
  <si>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</si>
  <si>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</si>
  <si>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</si>
  <si>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</si>
  <si>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</si>
  <si>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</si>
  <si>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</si>
  <si>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</si>
  <si>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</si>
  <si>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</si>
  <si>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</si>
  <si>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</si>
  <si>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</si>
  <si>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</si>
  <si>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</si>
  <si>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</si>
  <si>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</si>
  <si>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</si>
  <si>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</si>
  <si>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</si>
  <si>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</si>
  <si>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</si>
  <si>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</si>
  <si>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</si>
  <si>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</si>
  <si>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</si>
  <si>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</si>
  <si>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</si>
  <si>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</si>
  <si>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</si>
  <si>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</si>
  <si>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</si>
  <si>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</si>
  <si>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</si>
  <si>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</si>
  <si>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</si>
  <si>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</si>
  <si>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</si>
  <si>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</si>
  <si>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</si>
  <si>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</si>
  <si>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</si>
  <si>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</si>
  <si>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</si>
  <si>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</si>
  <si>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</si>
  <si>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</si>
  <si>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</si>
  <si>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</si>
  <si>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</si>
  <si>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</si>
  <si>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</si>
  <si>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</si>
  <si>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</si>
  <si>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</si>
  <si>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</si>
  <si>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</si>
  <si>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</si>
  <si>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</si>
  <si>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</si>
  <si>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</si>
  <si>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</si>
  <si>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</si>
  <si>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</si>
  <si>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</si>
  <si>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</si>
  <si>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</si>
  <si>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</si>
  <si>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</si>
  <si>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</si>
  <si>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</si>
  <si>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</si>
  <si>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</si>
  <si>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</si>
  <si>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</si>
  <si>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</si>
  <si>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</si>
  <si>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</si>
  <si>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</si>
  <si>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</si>
  <si>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</si>
  <si>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</si>
  <si>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</si>
  <si>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</si>
  <si>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</si>
  <si>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</si>
  <si>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</si>
  <si>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</si>
  <si>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</si>
  <si>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</si>
  <si>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</si>
  <si>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</si>
  <si>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</si>
  <si>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</si>
  <si>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</si>
  <si>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</si>
  <si>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</si>
  <si>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</si>
  <si>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</si>
  <si>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</si>
  <si>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</si>
  <si>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</si>
  <si>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</si>
  <si>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</si>
  <si>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</si>
  <si>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</si>
  <si>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</si>
  <si>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</si>
  <si>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</si>
  <si>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</si>
  <si>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</si>
  <si>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</si>
  <si>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</si>
  <si>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</si>
  <si>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</si>
  <si>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</si>
  <si>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</si>
  <si>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</si>
  <si>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</si>
  <si>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</si>
  <si>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</si>
  <si>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</si>
  <si>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</si>
  <si>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</si>
  <si>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</si>
  <si>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</si>
  <si>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</si>
  <si>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</si>
  <si>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</si>
  <si>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</si>
  <si>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</si>
  <si>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</si>
  <si>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</si>
  <si>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</si>
  <si>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</si>
  <si>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</si>
  <si>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</si>
  <si>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</si>
  <si>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</si>
  <si>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</si>
  <si>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</si>
  <si>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</si>
  <si>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</si>
  <si>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</si>
  <si>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</si>
  <si>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</si>
  <si>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</si>
  <si>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</si>
  <si>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</si>
  <si>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</si>
  <si>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</si>
  <si>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</si>
  <si>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</si>
  <si>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</si>
  <si>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</si>
  <si>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</si>
  <si>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</si>
  <si>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</si>
  <si>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</si>
  <si>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</si>
  <si>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</si>
  <si>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</si>
  <si>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</si>
  <si>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</si>
  <si>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</si>
  <si>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</si>
  <si>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</si>
  <si>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</si>
  <si>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</si>
  <si>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</si>
  <si>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</si>
  <si>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</si>
  <si>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</si>
  <si>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</si>
  <si>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</si>
  <si>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</si>
  <si>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</si>
  <si>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</si>
  <si>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</si>
  <si>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</si>
  <si>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</si>
  <si>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</si>
  <si>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</si>
  <si>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</si>
  <si>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</si>
  <si>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</si>
  <si>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</si>
  <si>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</si>
  <si>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</si>
  <si>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</si>
  <si>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</si>
  <si>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</si>
  <si>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</si>
  <si>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</si>
  <si>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</si>
  <si>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</si>
  <si>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</si>
  <si>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</si>
  <si>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</si>
  <si>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</si>
  <si>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</si>
  <si>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</si>
  <si>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</si>
  <si>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</si>
  <si>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</si>
  <si>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</si>
  <si>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</si>
  <si>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</si>
  <si>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</si>
  <si>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</si>
  <si>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</si>
  <si>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</si>
  <si>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</si>
  <si>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</si>
  <si>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</si>
  <si>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</si>
  <si>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</si>
  <si>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</si>
  <si>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</si>
  <si>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</si>
  <si>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</si>
  <si>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</si>
  <si>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</si>
  <si>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</si>
  <si>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</si>
  <si>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</si>
  <si>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</si>
  <si>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</si>
  <si>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</si>
  <si>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</si>
  <si>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</si>
  <si>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</si>
  <si>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</si>
  <si>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</si>
  <si>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</si>
  <si>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</si>
  <si>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</si>
  <si>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</si>
  <si>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</si>
  <si>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</si>
  <si>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</si>
  <si>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</si>
  <si>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</si>
  <si>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</si>
  <si>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</si>
  <si>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</si>
  <si>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</si>
  <si>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</si>
  <si>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</si>
  <si>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</si>
  <si>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</si>
  <si>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</si>
  <si>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</si>
  <si>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</si>
  <si>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</si>
  <si>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</si>
  <si>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</si>
  <si>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</si>
  <si>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</si>
  <si>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</si>
  <si>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</si>
  <si>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</si>
  <si>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</si>
  <si>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</si>
  <si>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</si>
  <si>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</si>
  <si>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</si>
  <si>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</si>
  <si>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</si>
  <si>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</si>
  <si>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</si>
  <si>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</si>
  <si>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</si>
  <si>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</si>
  <si>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</si>
  <si>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</si>
  <si>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</si>
  <si>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</si>
  <si>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</si>
  <si>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</si>
  <si>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</si>
  <si>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</si>
  <si>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</si>
  <si>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</si>
  <si>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</si>
  <si>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</si>
  <si>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</si>
  <si>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</si>
  <si>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</si>
  <si>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</si>
  <si>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</si>
  <si>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</si>
  <si>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</si>
  <si>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</si>
  <si>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</si>
  <si>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</si>
  <si>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</si>
  <si>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</si>
  <si>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</si>
  <si>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</si>
  <si>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</si>
  <si>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</si>
  <si>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</si>
  <si>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</si>
  <si>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</si>
  <si>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</si>
  <si>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</si>
  <si>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</si>
  <si>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</si>
  <si>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</si>
  <si>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</si>
  <si>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</si>
  <si>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</si>
  <si>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</si>
  <si>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</si>
  <si>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</si>
  <si>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</si>
  <si>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</si>
  <si>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</si>
  <si>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</si>
  <si>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</si>
  <si>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</si>
  <si>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</si>
  <si>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</si>
  <si>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</si>
  <si>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</si>
  <si>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</si>
  <si>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</si>
  <si>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</si>
  <si>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</si>
  <si>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</si>
  <si>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</si>
  <si>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</si>
  <si>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</si>
  <si>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</si>
  <si>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</si>
  <si>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</si>
  <si>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</si>
  <si>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</si>
  <si>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</si>
  <si>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</si>
  <si>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</si>
  <si>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</si>
  <si>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</si>
  <si>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</si>
  <si>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</si>
  <si>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</si>
  <si>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</si>
  <si>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</si>
  <si>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</si>
  <si>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</si>
  <si>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</si>
  <si>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</si>
  <si>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</si>
  <si>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</si>
  <si>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</si>
  <si>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</si>
  <si>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</si>
  <si>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</si>
  <si>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</si>
  <si>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</si>
  <si>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</si>
  <si>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</si>
  <si>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</si>
  <si>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</si>
  <si>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</si>
  <si>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</si>
  <si>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</si>
  <si>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</si>
  <si>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</si>
  <si>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</si>
  <si>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</si>
  <si>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</si>
  <si>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</si>
  <si>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</si>
  <si>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</si>
  <si>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</si>
  <si>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</si>
  <si>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</si>
  <si>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</si>
  <si>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</si>
  <si>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</si>
  <si>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</si>
  <si>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</si>
  <si>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</si>
  <si>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</si>
  <si>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</si>
  <si>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</si>
  <si>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</si>
  <si>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</si>
  <si>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</si>
  <si>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</si>
  <si>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</si>
  <si>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</si>
  <si>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</si>
  <si>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</si>
  <si>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</si>
  <si>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</si>
  <si>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</si>
  <si>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</si>
  <si>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</si>
  <si>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</si>
  <si>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</si>
  <si>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</si>
  <si>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</si>
  <si>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</si>
  <si>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</si>
  <si>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</si>
  <si>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</si>
  <si>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</si>
  <si>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</si>
  <si>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</si>
  <si>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</si>
  <si>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</si>
  <si>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</si>
  <si>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</si>
  <si>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</si>
  <si>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</si>
  <si>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</si>
  <si>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</si>
  <si>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</si>
  <si>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</si>
  <si>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</si>
  <si>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</si>
  <si>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</si>
  <si>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</si>
  <si>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</si>
  <si>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</si>
  <si>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</si>
  <si>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</si>
  <si>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</si>
  <si>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</si>
  <si>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</si>
  <si>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</si>
  <si>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</si>
  <si>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</si>
  <si>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</si>
  <si>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</si>
  <si>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</si>
  <si>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</si>
  <si>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</si>
  <si>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</si>
  <si>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</si>
  <si>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</si>
  <si>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</si>
  <si>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</si>
  <si>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</si>
  <si>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</si>
  <si>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</si>
  <si>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</si>
  <si>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</si>
  <si>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</si>
  <si>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</si>
  <si>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</si>
  <si>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</si>
  <si>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</si>
  <si>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</si>
  <si>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</si>
  <si>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</si>
  <si>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</si>
  <si>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</si>
  <si>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</si>
  <si>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</si>
  <si>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</si>
  <si>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</si>
  <si>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</si>
  <si>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</si>
  <si>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</si>
  <si>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</si>
  <si>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</si>
  <si>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</si>
  <si>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</si>
  <si>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</si>
  <si>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</si>
  <si>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</si>
  <si>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</si>
  <si>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</si>
  <si>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</si>
  <si>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</si>
  <si>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</si>
  <si>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</si>
  <si>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</si>
  <si>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</si>
  <si>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</si>
  <si>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</si>
  <si>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</si>
  <si>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</si>
  <si>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</si>
  <si>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</si>
  <si>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</si>
  <si>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</si>
  <si>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</si>
  <si>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</si>
  <si>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</si>
  <si>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</si>
  <si>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</si>
  <si>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</si>
  <si>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</si>
  <si>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</si>
  <si>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</si>
  <si>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</si>
  <si>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</si>
  <si>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</si>
  <si>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</si>
  <si>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</si>
  <si>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</si>
  <si>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</si>
  <si>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</si>
  <si>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</si>
  <si>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</si>
  <si>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</si>
  <si>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</si>
  <si>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</si>
  <si>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</si>
  <si>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</si>
  <si>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</si>
  <si>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</si>
  <si>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</si>
  <si>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</si>
  <si>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</si>
  <si>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</si>
  <si>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</si>
  <si>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</si>
  <si>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</si>
  <si>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</si>
  <si>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</si>
  <si>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</si>
  <si>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</si>
  <si>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</si>
  <si>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</si>
  <si>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</si>
  <si>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</si>
  <si>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</si>
  <si>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</si>
  <si>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</si>
  <si>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</si>
  <si>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</si>
  <si>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</si>
  <si>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</si>
  <si>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</si>
  <si>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</si>
  <si>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</si>
  <si>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</si>
  <si>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</si>
  <si>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</si>
  <si>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</si>
  <si>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</si>
  <si>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</si>
  <si>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</si>
  <si>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</si>
  <si>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</si>
  <si>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</si>
  <si>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</si>
  <si>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</si>
  <si>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</si>
  <si>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</si>
  <si>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</si>
  <si>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</si>
  <si>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</si>
  <si>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</si>
  <si>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</si>
  <si>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</si>
  <si>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</si>
  <si>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</si>
  <si>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</si>
  <si>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</si>
  <si>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</si>
  <si>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</si>
  <si>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</si>
  <si>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</si>
  <si>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</si>
  <si>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</si>
  <si>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</si>
  <si>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</si>
  <si>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</si>
  <si>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</si>
  <si>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</si>
  <si>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</si>
  <si>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</si>
  <si>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</si>
  <si>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</si>
  <si>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</si>
  <si>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</si>
  <si>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</si>
  <si>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</si>
  <si>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</si>
  <si>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</si>
  <si>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</si>
  <si>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</si>
  <si>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</si>
  <si>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</si>
  <si>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</si>
  <si>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</si>
  <si>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</si>
  <si>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</si>
  <si>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</si>
  <si>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</si>
  <si>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</si>
  <si>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</si>
  <si>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</si>
  <si>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</si>
  <si>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</si>
  <si>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</si>
  <si>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</si>
  <si>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</si>
  <si>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</si>
  <si>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</si>
  <si>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</si>
  <si>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</si>
  <si>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</si>
  <si>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</si>
  <si>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</si>
  <si>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</si>
  <si>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</si>
  <si>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</si>
  <si>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</si>
  <si>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</si>
  <si>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</si>
  <si>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</si>
  <si>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</si>
  <si>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</si>
  <si>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</si>
  <si>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</si>
  <si>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</si>
  <si>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</si>
  <si>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</si>
  <si>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</si>
  <si>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</si>
  <si>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</si>
  <si>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</si>
  <si>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</si>
  <si>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</si>
  <si>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</si>
  <si>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</si>
  <si>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</si>
  <si>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</si>
  <si>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</si>
  <si>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</si>
  <si>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</si>
  <si>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</si>
  <si>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</si>
  <si>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</si>
  <si>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</si>
  <si>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</si>
  <si>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</si>
  <si>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</si>
  <si>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</si>
  <si>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</si>
  <si>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</si>
  <si>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</si>
  <si>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</si>
  <si>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</si>
  <si>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</si>
  <si>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</si>
  <si>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</si>
  <si>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</si>
  <si>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</si>
  <si>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</si>
  <si>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</si>
  <si>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</si>
  <si>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</si>
  <si>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</si>
  <si>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</si>
  <si>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</si>
  <si>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</si>
  <si>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</si>
  <si>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</si>
  <si>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</si>
  <si>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</si>
  <si>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</si>
  <si>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</si>
  <si>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</si>
  <si>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</si>
  <si>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</si>
  <si>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</si>
  <si>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</si>
  <si>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</si>
  <si>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</si>
  <si>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</si>
  <si>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</si>
  <si>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</si>
  <si>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</si>
  <si>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</si>
  <si>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</si>
  <si>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</si>
  <si>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</si>
  <si>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</si>
  <si>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</si>
  <si>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</si>
  <si>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</si>
  <si>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</si>
  <si>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</si>
  <si>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</si>
  <si>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</si>
  <si>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</si>
  <si>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</si>
  <si>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</si>
  <si>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</si>
  <si>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</si>
  <si>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</si>
  <si>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</si>
  <si>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</si>
  <si>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</si>
  <si>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</si>
  <si>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</si>
  <si>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</si>
  <si>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</si>
  <si>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</si>
  <si>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</si>
  <si>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</si>
  <si>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</si>
  <si>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</si>
  <si>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</si>
  <si>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</si>
  <si>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</si>
  <si>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</si>
  <si>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</si>
  <si>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</si>
  <si>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</si>
  <si>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</si>
  <si>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</si>
  <si>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</si>
  <si>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</si>
  <si>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</si>
  <si>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</si>
  <si>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</si>
  <si>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</si>
  <si>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</si>
  <si>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</si>
  <si>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</si>
  <si>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</si>
  <si>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</si>
  <si>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</si>
  <si>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</si>
  <si>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</si>
  <si>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</si>
  <si>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</si>
  <si>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</si>
  <si>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</si>
  <si>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</si>
  <si>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</si>
  <si>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</si>
  <si>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</si>
  <si>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</si>
  <si>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</si>
  <si>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</si>
  <si>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</si>
  <si>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</si>
  <si>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</si>
  <si>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</si>
  <si>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</si>
  <si>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</si>
  <si>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</si>
  <si>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</si>
  <si>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</si>
  <si>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</si>
  <si>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</si>
  <si>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</si>
  <si>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</si>
  <si>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</si>
  <si>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</si>
  <si>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</si>
  <si>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</si>
  <si>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</si>
  <si>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</si>
  <si>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</si>
  <si>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</si>
  <si>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</si>
  <si>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</si>
  <si>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</si>
  <si>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</si>
  <si>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</si>
  <si>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</si>
  <si>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</si>
  <si>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</si>
  <si>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</si>
  <si>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</si>
  <si>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</si>
  <si>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</si>
  <si>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</si>
  <si>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</si>
  <si>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</si>
  <si>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</si>
  <si>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</si>
  <si>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</si>
  <si>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</si>
  <si>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</si>
  <si>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</si>
  <si>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</si>
  <si>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</si>
  <si>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</si>
  <si>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</si>
  <si>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</si>
  <si>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</si>
  <si>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</si>
  <si>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</si>
  <si>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</si>
  <si>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</si>
  <si>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</si>
  <si>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</si>
  <si>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</si>
  <si>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</si>
  <si>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</si>
  <si>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</si>
  <si>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</si>
  <si>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</si>
  <si>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</si>
  <si>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</si>
  <si>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</si>
  <si>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</si>
  <si>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</si>
  <si>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</si>
  <si>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</si>
  <si>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</si>
  <si>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</si>
  <si>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</si>
  <si>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</si>
  <si>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</si>
  <si>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</si>
  <si>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</si>
  <si>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</si>
  <si>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</si>
  <si>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</si>
  <si>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</si>
  <si>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</si>
  <si>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</si>
  <si>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</si>
  <si>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</si>
  <si>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</si>
  <si>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</si>
  <si>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</si>
  <si>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</si>
  <si>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</si>
  <si>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</si>
  <si>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</si>
  <si>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</si>
  <si>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</si>
  <si>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</si>
  <si>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</si>
  <si>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</si>
  <si>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</si>
  <si>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</si>
  <si>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</si>
  <si>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</si>
  <si>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</si>
  <si>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</si>
  <si>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</si>
  <si>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</si>
  <si>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</si>
  <si>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</si>
  <si>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</si>
  <si>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</si>
  <si>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</si>
  <si>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</si>
  <si>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</si>
  <si>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</si>
  <si>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</si>
  <si>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</si>
  <si>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</si>
  <si>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</si>
  <si>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</si>
  <si>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</si>
  <si>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</si>
  <si>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</si>
  <si>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</si>
  <si>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</si>
  <si>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</si>
  <si>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</si>
  <si>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</si>
  <si>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</si>
  <si>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</si>
  <si>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</si>
  <si>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</si>
  <si>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</si>
  <si>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</si>
  <si>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</si>
  <si>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</si>
  <si>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</si>
  <si>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</si>
  <si>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</si>
  <si>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</si>
  <si>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</si>
  <si>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</si>
  <si>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</si>
  <si>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</si>
  <si>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</si>
  <si>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</si>
  <si>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</si>
  <si>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</si>
  <si>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</si>
  <si>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</si>
  <si>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</si>
  <si>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</si>
  <si>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</si>
  <si>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</si>
  <si>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</si>
  <si>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</si>
  <si>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</si>
  <si>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</si>
  <si>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</si>
  <si>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</si>
  <si>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</si>
  <si>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</si>
  <si>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</si>
  <si>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</si>
  <si>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</si>
  <si>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</si>
  <si>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</si>
  <si>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</si>
  <si>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</si>
  <si>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</si>
  <si>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</si>
  <si>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</si>
  <si>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</si>
  <si>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</si>
  <si>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</si>
  <si>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</si>
  <si>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</si>
  <si>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</si>
  <si>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</si>
  <si>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</si>
  <si>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</si>
  <si>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</si>
  <si>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</si>
  <si>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</si>
  <si>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</si>
  <si>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</si>
  <si>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</si>
  <si>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</si>
  <si>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</si>
  <si>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</si>
  <si>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</si>
  <si>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</si>
  <si>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</si>
  <si>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</si>
  <si>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</si>
  <si>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</si>
  <si>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</si>
  <si>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</si>
  <si>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</si>
  <si>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</si>
  <si>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</si>
  <si>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</si>
  <si>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</si>
  <si>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</si>
  <si>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</si>
  <si>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</si>
  <si>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</si>
  <si>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</si>
  <si>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</si>
  <si>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</si>
  <si>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</si>
  <si>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</si>
  <si>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</si>
  <si>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</si>
  <si>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</si>
  <si>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</si>
  <si>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</si>
  <si>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</si>
  <si>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</si>
  <si>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</si>
  <si>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</si>
  <si>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</si>
  <si>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</si>
  <si>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</si>
  <si>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</si>
  <si>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</si>
  <si>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</si>
  <si>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</si>
  <si>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</si>
  <si>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</si>
  <si>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</si>
  <si>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</si>
  <si>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</si>
  <si>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</si>
  <si>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</si>
  <si>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</si>
  <si>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</si>
  <si>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</si>
  <si>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</si>
  <si>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</si>
  <si>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</si>
  <si>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</si>
  <si>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</si>
  <si>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</si>
  <si>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</si>
  <si>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</si>
  <si>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</si>
  <si>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</si>
  <si>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</si>
  <si>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</si>
  <si>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</si>
  <si>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</si>
  <si>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</si>
  <si>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</si>
  <si>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</si>
  <si>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</si>
  <si>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</si>
  <si>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</si>
  <si>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</si>
  <si>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</si>
  <si>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</si>
  <si>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</si>
  <si>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</si>
  <si>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</si>
  <si>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</si>
  <si>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</si>
  <si>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</si>
  <si>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</si>
  <si>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</si>
  <si>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</si>
  <si>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</si>
  <si>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</si>
  <si>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</si>
  <si>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</si>
  <si>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</si>
  <si>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</si>
  <si>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</si>
  <si>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</si>
  <si>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</si>
  <si>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</si>
  <si>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</si>
  <si>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</si>
  <si>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</si>
  <si>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</si>
  <si>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</si>
  <si>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</si>
  <si>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</si>
  <si>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</si>
  <si>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</si>
  <si>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</si>
  <si>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</si>
  <si>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</si>
  <si>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</si>
  <si>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</si>
  <si>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</si>
  <si>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</si>
  <si>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</si>
  <si>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</si>
  <si>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</si>
  <si>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</si>
  <si>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</si>
  <si>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</si>
  <si>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</si>
  <si>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</si>
  <si>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</si>
  <si>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</si>
  <si>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</si>
  <si>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</si>
  <si>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</si>
  <si>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</si>
  <si>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</si>
  <si>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</si>
  <si>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</si>
  <si>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</si>
  <si>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</si>
  <si>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</si>
  <si>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</si>
  <si>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</si>
  <si>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</si>
  <si>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</si>
  <si>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</si>
  <si>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</si>
  <si>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</si>
  <si>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</si>
  <si>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</si>
  <si>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</si>
  <si>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</si>
  <si>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</si>
  <si>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</si>
  <si>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</si>
  <si>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</si>
  <si>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</si>
  <si>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</si>
  <si>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</si>
  <si>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</si>
  <si>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</si>
  <si>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</si>
  <si>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</si>
  <si>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</si>
  <si>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</si>
  <si>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</si>
  <si>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</si>
  <si>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</si>
  <si>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</si>
  <si>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</si>
  <si>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</si>
  <si>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</si>
  <si>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</si>
  <si>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</si>
  <si>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</si>
  <si>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</si>
  <si>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</si>
  <si>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</si>
  <si>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</si>
  <si>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</si>
  <si>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</si>
  <si>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</si>
  <si>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</si>
  <si>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</si>
  <si>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</si>
  <si>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</si>
  <si>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</si>
  <si>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</si>
  <si>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</si>
  <si>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</si>
  <si>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</si>
  <si>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</si>
  <si>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</si>
  <si>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</si>
  <si>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</si>
  <si>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</si>
  <si>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</si>
  <si>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</si>
  <si>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</si>
  <si>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</si>
  <si>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</si>
  <si>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</si>
  <si>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</si>
  <si>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</si>
  <si>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</si>
  <si>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</si>
  <si>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</si>
  <si>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</si>
  <si>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</si>
  <si>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</si>
  <si>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</si>
  <si>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</si>
  <si>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</si>
  <si>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</si>
  <si>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</si>
  <si>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</si>
  <si>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</si>
  <si>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</si>
  <si>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</si>
  <si>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</si>
  <si>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</si>
  <si>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</si>
  <si>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</si>
  <si>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</si>
  <si>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</si>
  <si>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</si>
  <si>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</si>
  <si>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</si>
  <si>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</si>
  <si>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</si>
  <si>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</si>
  <si>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</si>
  <si>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</si>
  <si>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</si>
  <si>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</si>
  <si>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</si>
  <si>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</si>
  <si>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</si>
  <si>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</si>
  <si>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</si>
  <si>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</si>
  <si>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</si>
  <si>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</si>
  <si>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</si>
  <si>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</si>
  <si>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</si>
  <si>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</si>
  <si>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</si>
  <si>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</si>
  <si>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</si>
  <si>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</si>
  <si>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</si>
  <si>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</si>
  <si>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</si>
  <si>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</si>
  <si>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</si>
  <si>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</si>
  <si>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</si>
  <si>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</si>
  <si>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</si>
  <si>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</si>
  <si>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</si>
  <si>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</si>
  <si>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</si>
  <si>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</si>
  <si>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</si>
  <si>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</si>
  <si>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</si>
  <si>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</si>
  <si>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</si>
  <si>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</si>
  <si>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</si>
  <si>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</si>
  <si>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</si>
  <si>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</si>
  <si>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</si>
  <si>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</si>
  <si>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</si>
  <si>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</si>
  <si>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</si>
  <si>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</si>
  <si>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</si>
  <si>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</si>
  <si>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</si>
  <si>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</si>
  <si>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</si>
  <si>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</si>
  <si>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</si>
  <si>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</si>
  <si>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</si>
  <si>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</si>
  <si>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</si>
  <si>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</si>
  <si>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</si>
  <si>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</si>
  <si>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</si>
  <si>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</si>
  <si>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</si>
  <si>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</si>
  <si>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</si>
  <si>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</si>
  <si>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</si>
  <si>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</si>
  <si>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</si>
  <si>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</si>
  <si>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</si>
  <si>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</si>
  <si>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</si>
  <si>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</si>
  <si>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</si>
  <si>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</si>
  <si>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</si>
  <si>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</si>
  <si>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</si>
  <si>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</si>
  <si>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</si>
  <si>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</si>
  <si>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</si>
  <si>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</si>
  <si>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</si>
  <si>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</si>
  <si>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</si>
  <si>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</si>
  <si>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</si>
  <si>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</si>
  <si>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</si>
  <si>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</si>
  <si>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</si>
  <si>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</si>
  <si>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</si>
  <si>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</si>
  <si>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</si>
  <si>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</si>
  <si>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</si>
  <si>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</si>
  <si>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</si>
  <si>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</si>
  <si>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</si>
  <si>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</si>
  <si>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</si>
  <si>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</si>
  <si>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</si>
  <si>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</si>
  <si>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</si>
  <si>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</si>
  <si>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</si>
  <si>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</si>
  <si>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</si>
  <si>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</si>
  <si>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</si>
  <si>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</si>
  <si>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</si>
  <si>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</si>
  <si>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</si>
  <si>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</si>
  <si>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</si>
  <si>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</si>
  <si>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</si>
  <si>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</si>
  <si>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</si>
  <si>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</si>
  <si>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</si>
  <si>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</si>
  <si>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</si>
  <si>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</si>
  <si>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</si>
  <si>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</si>
  <si>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</si>
  <si>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</si>
  <si>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</si>
  <si>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</si>
  <si>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</si>
  <si>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</si>
  <si>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</si>
  <si>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</si>
  <si>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</si>
  <si>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</si>
  <si>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</si>
  <si>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</si>
  <si>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</si>
  <si>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</si>
  <si>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</si>
  <si>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</si>
  <si>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</si>
  <si>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</si>
  <si>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</si>
  <si>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</si>
  <si>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</si>
  <si>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</si>
  <si>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</si>
  <si>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</si>
  <si>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</si>
  <si>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</si>
  <si>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</si>
  <si>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</si>
  <si>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</si>
  <si>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</si>
  <si>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</si>
  <si>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</si>
  <si>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</si>
  <si>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</si>
  <si>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</si>
  <si>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</si>
  <si>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</si>
  <si>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</si>
  <si>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</si>
  <si>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</si>
  <si>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</si>
  <si>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</si>
  <si>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</si>
  <si>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</si>
  <si>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</si>
  <si>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</si>
  <si>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</si>
  <si>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</si>
  <si>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</si>
  <si>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</si>
  <si>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</si>
  <si>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</si>
  <si>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</si>
  <si>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</si>
  <si>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</si>
  <si>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</si>
  <si>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</si>
  <si>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</si>
  <si>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</si>
  <si>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</si>
  <si>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</si>
  <si>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</si>
  <si>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</si>
  <si>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</si>
  <si>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</si>
  <si>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</si>
  <si>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</si>
  <si>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</si>
  <si>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</si>
  <si>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</si>
  <si>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</si>
  <si>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</si>
  <si>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</si>
  <si>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</si>
  <si>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</si>
  <si>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</si>
  <si>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</si>
  <si>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</si>
  <si>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</si>
  <si>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</si>
  <si>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</si>
  <si>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</si>
  <si>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</si>
  <si>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</si>
  <si>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</si>
  <si>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</si>
  <si>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</si>
  <si>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</si>
  <si>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</si>
  <si>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</si>
  <si>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</si>
  <si>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</si>
  <si>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</si>
  <si>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</si>
  <si>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</si>
  <si>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</si>
  <si>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</si>
  <si>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</si>
  <si>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</si>
  <si>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</si>
  <si>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</si>
  <si>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</si>
  <si>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</si>
  <si>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</si>
  <si>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</si>
  <si>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</si>
  <si>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</si>
  <si>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</si>
  <si>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</si>
  <si>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</si>
  <si>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</si>
  <si>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</si>
  <si>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</si>
  <si>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</si>
  <si>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</si>
  <si>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</si>
  <si>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</si>
  <si>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</si>
  <si>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</si>
  <si>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</si>
  <si>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</si>
  <si>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</si>
  <si>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</si>
  <si>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</si>
  <si>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</si>
  <si>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</si>
  <si>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</si>
  <si>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</si>
  <si>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</si>
  <si>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</si>
  <si>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</si>
  <si>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</si>
  <si>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</si>
  <si>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</si>
  <si>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</si>
  <si>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</si>
  <si>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</si>
  <si>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</si>
  <si>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</si>
  <si>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</si>
  <si>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</si>
  <si>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</si>
  <si>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</si>
  <si>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</si>
  <si>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</si>
  <si>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</si>
  <si>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</si>
  <si>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</si>
  <si>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</si>
  <si>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</si>
  <si>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</si>
  <si>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</si>
  <si>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</si>
  <si>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</si>
  <si>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</si>
  <si>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</si>
  <si>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</si>
  <si>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</si>
  <si>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</si>
  <si>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</si>
  <si>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</si>
  <si>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</si>
  <si>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</si>
  <si>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</si>
  <si>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</si>
  <si>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</si>
  <si>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</si>
  <si>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</si>
  <si>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</si>
  <si>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</si>
  <si>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</si>
  <si>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</si>
  <si>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</si>
  <si>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</si>
  <si>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</si>
  <si>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</si>
  <si>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</si>
  <si>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</si>
  <si>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</si>
  <si>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</si>
  <si>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</si>
  <si>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</si>
  <si>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</si>
  <si>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</si>
  <si>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</si>
  <si>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</si>
  <si>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</si>
  <si>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</si>
  <si>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</si>
  <si>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</si>
  <si>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</si>
  <si>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</si>
  <si>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</si>
  <si>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</si>
  <si>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</si>
  <si>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</si>
  <si>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</si>
  <si>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</si>
  <si>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</si>
  <si>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</si>
  <si>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</si>
  <si>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</si>
  <si>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</si>
  <si>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</si>
  <si>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</si>
  <si>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</si>
  <si>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</si>
  <si>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</si>
  <si>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</si>
  <si>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</si>
  <si>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</si>
  <si>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</si>
  <si>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</si>
  <si>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</si>
  <si>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</si>
  <si>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</si>
  <si>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</si>
  <si>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</si>
  <si>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</si>
  <si>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</si>
  <si>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</si>
  <si>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</si>
  <si>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</si>
  <si>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</si>
  <si>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</si>
  <si>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</si>
  <si>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</si>
  <si>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</si>
  <si>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</si>
  <si>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</si>
  <si>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</si>
  <si>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</si>
  <si>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</si>
  <si>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</si>
  <si>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</si>
  <si>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</si>
  <si>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</si>
  <si>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</si>
  <si>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</si>
  <si>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</si>
  <si>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</si>
  <si>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</si>
  <si>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</si>
  <si>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</si>
  <si>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</si>
  <si>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</si>
  <si>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</si>
  <si>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</si>
  <si>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</si>
  <si>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</si>
  <si>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</si>
  <si>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</si>
  <si>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</si>
  <si>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</si>
  <si>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</si>
  <si>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</si>
  <si>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</si>
  <si>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</si>
  <si>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</si>
  <si>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</si>
  <si>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</si>
  <si>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</si>
  <si>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</si>
  <si>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</si>
  <si>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</si>
  <si>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</si>
  <si>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</si>
  <si>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</si>
  <si>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</si>
  <si>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</si>
  <si>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</si>
  <si>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</si>
  <si>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</si>
  <si>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</si>
  <si>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</si>
  <si>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</si>
  <si>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</si>
  <si>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</si>
  <si>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</si>
  <si>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</si>
  <si>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</si>
  <si>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</si>
  <si>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</si>
  <si>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</si>
  <si>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</si>
  <si>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</si>
  <si>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</si>
  <si>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</si>
  <si>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</si>
  <si>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</si>
  <si>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</si>
  <si>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</si>
  <si>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</si>
  <si>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</si>
  <si>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</si>
  <si>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</si>
  <si>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</si>
  <si>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</si>
  <si>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</si>
  <si>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</si>
  <si>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</si>
  <si>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</si>
  <si>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</si>
  <si>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</si>
  <si>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</si>
  <si>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</si>
  <si>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</si>
  <si>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</si>
  <si>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</si>
  <si>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</si>
  <si>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</si>
  <si>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</si>
  <si>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</si>
  <si>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</si>
  <si>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</si>
  <si>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</si>
  <si>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</si>
  <si>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</si>
  <si>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</si>
  <si>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</si>
  <si>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</si>
  <si>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</si>
  <si>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</si>
  <si>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</si>
  <si>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</si>
  <si>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</si>
  <si>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</si>
  <si>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</si>
  <si>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</si>
  <si>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</si>
  <si>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</si>
  <si>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</si>
  <si>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</si>
  <si>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</si>
  <si>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</si>
  <si>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</si>
  <si>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</si>
  <si>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</si>
  <si>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</si>
  <si>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</si>
  <si>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</si>
  <si>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</si>
  <si>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</si>
  <si>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</si>
  <si>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</si>
  <si>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</si>
  <si>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</si>
  <si>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</si>
  <si>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</si>
  <si>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</si>
  <si>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</si>
  <si>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</si>
  <si>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</si>
  <si>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</si>
  <si>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</si>
  <si>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</si>
  <si>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</si>
  <si>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</si>
  <si>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</si>
  <si>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</si>
  <si>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</si>
  <si>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</si>
  <si>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</si>
  <si>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</si>
  <si>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</si>
  <si>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</si>
  <si>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</si>
  <si>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</si>
  <si>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</si>
  <si>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</si>
  <si>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</si>
  <si>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</si>
  <si>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</si>
  <si>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</si>
  <si>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</si>
  <si>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</si>
  <si>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</si>
  <si>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</si>
  <si>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</si>
  <si>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</si>
  <si>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</si>
  <si>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</si>
  <si>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</si>
  <si>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</si>
  <si>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</si>
  <si>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</si>
  <si>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</si>
  <si>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</si>
  <si>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</si>
  <si>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</si>
  <si>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</si>
  <si>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</si>
  <si>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</si>
  <si>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</si>
  <si>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</si>
  <si>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</si>
  <si>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</si>
  <si>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</si>
  <si>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</si>
  <si>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</si>
  <si>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</si>
  <si>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</si>
  <si>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</si>
  <si>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</si>
  <si>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</si>
  <si>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</si>
  <si>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</si>
  <si>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</si>
  <si>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</si>
  <si>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</si>
  <si>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</si>
  <si>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</si>
  <si>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</si>
  <si>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</si>
  <si>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</si>
  <si>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</si>
  <si>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</si>
  <si>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</si>
  <si>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</si>
  <si>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</si>
  <si>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</si>
  <si>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</si>
  <si>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</si>
  <si>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</si>
  <si>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</si>
  <si>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</si>
  <si>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</si>
  <si>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</si>
  <si>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</si>
  <si>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</si>
  <si>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</si>
  <si>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</si>
  <si>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</si>
  <si>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</si>
  <si>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</si>
  <si>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</si>
  <si>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</si>
  <si>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</si>
  <si>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</si>
  <si>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</si>
  <si>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</si>
  <si>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</si>
  <si>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</si>
  <si>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</si>
  <si>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</si>
  <si>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</si>
  <si>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</si>
  <si>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</si>
  <si>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</si>
  <si>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</si>
  <si>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</si>
  <si>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</si>
  <si>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</si>
  <si>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</si>
  <si>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</si>
  <si>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</si>
  <si>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</si>
  <si>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</si>
  <si>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</si>
  <si>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</si>
  <si>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</si>
  <si>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</si>
  <si>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</si>
  <si>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</si>
  <si>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</si>
  <si>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</si>
  <si>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</si>
  <si>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</si>
  <si>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</si>
  <si>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</si>
  <si>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</si>
  <si>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</si>
  <si>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</si>
  <si>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</si>
  <si>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</si>
  <si>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</si>
  <si>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</si>
  <si>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</si>
  <si>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</si>
  <si>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</si>
  <si>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</si>
  <si>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</si>
  <si>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</si>
  <si>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</si>
  <si>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</si>
  <si>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</si>
  <si>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</si>
  <si>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</si>
  <si>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</si>
  <si>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</si>
  <si>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</si>
  <si>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</si>
  <si>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</si>
  <si>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</si>
  <si>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</si>
  <si>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</si>
  <si>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</si>
  <si>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</si>
  <si>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</si>
  <si>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</si>
  <si>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</si>
  <si>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</si>
  <si>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</si>
  <si>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</si>
  <si>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</si>
  <si>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</si>
  <si>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</si>
  <si>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</si>
  <si>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</si>
  <si>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</si>
  <si>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</si>
  <si>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</si>
  <si>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</si>
  <si>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</si>
  <si>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</si>
  <si>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</si>
  <si>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</si>
  <si>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</si>
  <si>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</si>
  <si>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</si>
  <si>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</si>
  <si>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</si>
  <si>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</si>
  <si>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</si>
  <si>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</si>
  <si>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</si>
  <si>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</si>
  <si>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</si>
  <si>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</si>
  <si>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</si>
  <si>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</si>
  <si>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</si>
  <si>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</si>
  <si>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</si>
  <si>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</si>
  <si>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</si>
  <si>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</si>
  <si>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</si>
  <si>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</si>
  <si>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</si>
  <si>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</si>
  <si>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</si>
  <si>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</si>
  <si>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</si>
  <si>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</si>
  <si>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</si>
  <si>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</si>
  <si>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</si>
  <si>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</si>
  <si>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</si>
  <si>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</si>
  <si>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</si>
  <si>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</si>
  <si>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</si>
  <si>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</si>
  <si>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</si>
  <si>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</si>
  <si>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</si>
  <si>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</si>
  <si>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</si>
  <si>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</si>
  <si>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</si>
  <si>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</si>
  <si>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</si>
  <si>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</si>
  <si>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</si>
  <si>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</si>
  <si>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</si>
  <si>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</si>
  <si>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</si>
  <si>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</si>
  <si>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</si>
  <si>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</si>
  <si>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</si>
  <si>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</si>
  <si>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</si>
  <si>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</si>
  <si>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</si>
  <si>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</si>
  <si>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</si>
  <si>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</si>
  <si>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</si>
  <si>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</si>
  <si>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</si>
  <si>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</si>
  <si>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</si>
  <si>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</si>
  <si>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</si>
  <si>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</si>
  <si>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</si>
  <si>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</si>
  <si>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</si>
  <si>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</si>
  <si>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</si>
  <si>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</si>
  <si>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</si>
  <si>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</si>
  <si>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</si>
  <si>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</si>
  <si>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</si>
  <si>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</si>
  <si>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</si>
  <si>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</si>
  <si>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</si>
  <si>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</si>
  <si>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</si>
  <si>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</si>
  <si>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</si>
  <si>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</si>
  <si>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</si>
  <si>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</si>
  <si>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</si>
  <si>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</si>
  <si>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</si>
  <si>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</si>
  <si>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</si>
  <si>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</si>
  <si>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</si>
  <si>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</si>
  <si>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</si>
  <si>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</si>
  <si>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</si>
  <si>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</si>
  <si>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</si>
  <si>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</si>
  <si>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</si>
  <si>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</si>
  <si>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</si>
  <si>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</si>
  <si>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</si>
  <si>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</si>
  <si>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</si>
  <si>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</si>
  <si>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</si>
  <si>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</si>
  <si>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</si>
  <si>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</si>
  <si>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</si>
  <si>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</si>
  <si>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</si>
  <si>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</si>
  <si>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</si>
  <si>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</si>
  <si>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</si>
  <si>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</si>
  <si>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</si>
  <si>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</si>
  <si>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</si>
  <si>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</si>
  <si>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</si>
  <si>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</si>
  <si>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</si>
  <si>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</si>
  <si>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</si>
  <si>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</si>
  <si>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</si>
  <si>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</si>
  <si>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</si>
  <si>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</si>
  <si>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</si>
  <si>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</si>
  <si>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</si>
  <si>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</si>
  <si>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</si>
  <si>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</si>
  <si>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</si>
  <si>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</si>
  <si>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</si>
  <si>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</si>
  <si>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</si>
  <si>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</si>
  <si>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</si>
  <si>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</si>
  <si>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</si>
  <si>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</si>
  <si>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</si>
  <si>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</si>
  <si>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</si>
  <si>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</si>
  <si>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</si>
  <si>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</si>
  <si>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</si>
  <si>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</si>
  <si>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</si>
  <si>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</si>
  <si>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</si>
  <si>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</si>
  <si>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</si>
  <si>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</si>
  <si>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</si>
  <si>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</si>
  <si>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</si>
  <si>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</si>
  <si>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</si>
  <si>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</si>
  <si>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</si>
  <si>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</si>
  <si>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</si>
  <si>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</si>
  <si>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</si>
  <si>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</si>
  <si>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</si>
  <si>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</si>
  <si>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</si>
  <si>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</si>
  <si>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</si>
  <si>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</si>
  <si>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</si>
  <si>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</si>
  <si>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</si>
  <si>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</si>
  <si>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</si>
  <si>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</si>
  <si>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</si>
  <si>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</si>
  <si>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</si>
  <si>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</si>
  <si>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</si>
  <si>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</si>
  <si>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</si>
  <si>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</si>
  <si>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</si>
  <si>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</si>
  <si>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</si>
  <si>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</si>
  <si>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</si>
  <si>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</si>
  <si>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</si>
  <si>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</si>
  <si>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</si>
  <si>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</si>
  <si>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</si>
  <si>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</si>
  <si>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</si>
  <si>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</si>
  <si>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</si>
  <si>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</si>
  <si>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</si>
  <si>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</si>
  <si>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</si>
  <si>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</si>
  <si>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</si>
  <si>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</si>
  <si>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</si>
  <si>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</si>
  <si>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</si>
  <si>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</si>
  <si>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</si>
  <si>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</si>
  <si>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</si>
  <si>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</si>
  <si>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</si>
  <si>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</si>
  <si>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</si>
  <si>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</si>
  <si>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</si>
  <si>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</si>
  <si>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</si>
  <si>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</si>
  <si>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</si>
  <si>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</si>
  <si>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</si>
  <si>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</si>
  <si>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</si>
  <si>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</si>
  <si>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</si>
  <si>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</si>
  <si>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</si>
  <si>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</si>
  <si>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</si>
  <si>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</si>
  <si>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</si>
  <si>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</si>
  <si>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</si>
  <si>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</si>
  <si>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</si>
  <si>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</si>
  <si>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</si>
  <si>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</si>
  <si>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</si>
  <si>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</si>
  <si>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</si>
  <si>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</si>
  <si>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</si>
  <si>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</si>
  <si>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</si>
  <si>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</si>
  <si>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</si>
  <si>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</si>
  <si>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</si>
  <si>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</si>
  <si>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</si>
  <si>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</si>
  <si>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</si>
  <si>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</si>
  <si>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</si>
  <si>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</si>
  <si>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</si>
  <si>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</si>
  <si>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</si>
  <si>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</si>
  <si>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</si>
  <si>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</si>
  <si>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</si>
  <si>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</si>
  <si>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</si>
  <si>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</si>
  <si>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</si>
  <si>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</si>
  <si>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</si>
  <si>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</si>
  <si>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</si>
  <si>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</si>
  <si>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</si>
  <si>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</si>
  <si>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</si>
  <si>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</si>
  <si>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</si>
  <si>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</si>
  <si>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</si>
  <si>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</si>
  <si>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</si>
  <si>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</si>
  <si>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</si>
  <si>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</si>
  <si>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</si>
  <si>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</si>
  <si>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</si>
  <si>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</si>
  <si>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</si>
  <si>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</si>
  <si>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</si>
  <si>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</si>
  <si>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</si>
  <si>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</si>
  <si>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</si>
  <si>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</si>
  <si>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</si>
  <si>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</si>
  <si>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</si>
  <si>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</si>
  <si>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</si>
  <si>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</si>
  <si>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</si>
  <si>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</si>
  <si>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</si>
  <si>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</si>
  <si>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</si>
  <si>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</si>
  <si>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</si>
  <si>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</si>
  <si>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</si>
  <si>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</si>
  <si>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</si>
  <si>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</si>
  <si>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</si>
  <si>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</si>
  <si>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</si>
  <si>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</si>
  <si>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</si>
  <si>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</si>
  <si>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</si>
  <si>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</si>
  <si>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</si>
  <si>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</si>
  <si>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</si>
  <si>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</si>
  <si>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</si>
  <si>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</si>
  <si>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</si>
  <si>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</si>
  <si>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</si>
  <si>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</si>
  <si>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</si>
  <si>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</si>
  <si>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</si>
  <si>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</si>
  <si>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</si>
  <si>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</si>
  <si>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</si>
  <si>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</si>
  <si>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</si>
  <si>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</si>
  <si>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</si>
  <si>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</si>
  <si>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</si>
  <si>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</si>
  <si>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</si>
  <si>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</si>
  <si>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</si>
  <si>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</si>
  <si>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</si>
  <si>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</si>
  <si>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</si>
  <si>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</si>
  <si>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</si>
  <si>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</si>
  <si>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</si>
  <si>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</si>
  <si>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</si>
  <si>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</si>
  <si>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</si>
  <si>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</si>
  <si>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</si>
  <si>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</si>
  <si>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</si>
  <si>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</si>
  <si>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</si>
  <si>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</si>
  <si>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</si>
  <si>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</si>
  <si>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</si>
  <si>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</si>
  <si>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</si>
  <si>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</si>
  <si>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</si>
  <si>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</si>
  <si>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</si>
  <si>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</si>
  <si>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</si>
  <si>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</si>
  <si>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</si>
  <si>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</si>
  <si>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</si>
  <si>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</si>
  <si>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</si>
  <si>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</si>
  <si>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</si>
  <si>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</si>
  <si>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</si>
  <si>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</si>
  <si>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</si>
  <si>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</si>
  <si>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</si>
  <si>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</si>
  <si>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</si>
  <si>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</si>
  <si>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</si>
  <si>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</si>
  <si>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</si>
  <si>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</si>
  <si>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</si>
  <si>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</si>
  <si>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</si>
  <si>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</si>
  <si>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</si>
  <si>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</si>
  <si>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</si>
  <si>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</si>
  <si>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</si>
  <si>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</si>
  <si>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</si>
  <si>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</si>
  <si>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</si>
  <si>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</si>
  <si>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</si>
  <si>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</si>
  <si>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</si>
  <si>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</si>
  <si>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</si>
  <si>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</si>
  <si>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</si>
  <si>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</si>
  <si>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</si>
  <si>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</si>
  <si>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</si>
  <si>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</si>
  <si>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</si>
  <si>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</si>
  <si>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</si>
  <si>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</si>
  <si>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</si>
  <si>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</si>
  <si>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</si>
  <si>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</si>
  <si>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</si>
  <si>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</si>
  <si>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</si>
  <si>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</si>
  <si>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</si>
  <si>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</si>
  <si>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</si>
  <si>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</si>
  <si>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</si>
  <si>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</si>
  <si>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</si>
  <si>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</si>
  <si>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</si>
  <si>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</si>
  <si>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</si>
  <si>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</si>
  <si>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</si>
  <si>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</si>
  <si>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</si>
  <si>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</si>
  <si>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</si>
  <si>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</si>
  <si>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</si>
  <si>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</si>
  <si>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</si>
  <si>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</si>
  <si>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</si>
  <si>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</si>
  <si>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</si>
  <si>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</si>
  <si>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</si>
  <si>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</si>
  <si>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</si>
  <si>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</si>
  <si>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</si>
  <si>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</si>
  <si>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</si>
  <si>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</si>
  <si>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</si>
  <si>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</si>
  <si>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</si>
  <si>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</si>
  <si>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</si>
  <si>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</si>
  <si>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</si>
  <si>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</si>
  <si>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</si>
  <si>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</si>
  <si>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</si>
  <si>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</si>
  <si>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</si>
  <si>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</si>
  <si>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</si>
  <si>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</si>
  <si>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</si>
  <si>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</si>
  <si>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</si>
  <si>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</si>
  <si>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</si>
  <si>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</si>
  <si>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</si>
  <si>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</si>
  <si>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</si>
  <si>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</si>
  <si>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</si>
  <si>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</si>
  <si>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</si>
  <si>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</si>
  <si>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</si>
  <si>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</si>
  <si>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</si>
  <si>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</si>
  <si>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</si>
  <si>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</si>
  <si>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</si>
  <si>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</si>
  <si>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</si>
  <si>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</si>
  <si>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</si>
  <si>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</si>
  <si>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</si>
  <si>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</si>
  <si>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</si>
  <si>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</si>
  <si>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</si>
  <si>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</si>
  <si>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</si>
  <si>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</si>
  <si>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</si>
  <si>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</si>
  <si>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</si>
  <si>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</si>
  <si>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</si>
  <si>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</si>
  <si>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</si>
  <si>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</si>
  <si>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</si>
  <si>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</si>
  <si>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</si>
  <si>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</si>
  <si>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</si>
  <si>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</si>
  <si>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</si>
  <si>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</si>
  <si>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</si>
  <si>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</si>
  <si>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</si>
  <si>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</si>
  <si>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</si>
  <si>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</si>
  <si>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</si>
  <si>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</si>
  <si>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</si>
  <si>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</si>
  <si>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</si>
  <si>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</si>
  <si>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</si>
  <si>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</si>
  <si>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</si>
  <si>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</si>
  <si>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</si>
  <si>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</si>
  <si>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</si>
  <si>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</si>
  <si>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</si>
  <si>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</si>
  <si>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</si>
  <si>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</si>
  <si>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</si>
  <si>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</si>
  <si>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</si>
  <si>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</si>
  <si>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</si>
  <si>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</si>
  <si>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</si>
  <si>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</si>
  <si>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</si>
  <si>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</si>
  <si>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</si>
  <si>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</si>
  <si>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</si>
  <si>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</si>
  <si>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</si>
  <si>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</si>
  <si>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</si>
  <si>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</si>
  <si>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</si>
  <si>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</si>
  <si>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</si>
  <si>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</si>
  <si>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</si>
  <si>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</si>
  <si>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</si>
  <si>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</si>
  <si>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</si>
  <si>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</si>
  <si>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</si>
  <si>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</si>
  <si>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</si>
  <si>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</si>
  <si>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</si>
  <si>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</si>
  <si>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</si>
  <si>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</si>
  <si>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</si>
  <si>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</si>
  <si>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</si>
  <si>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</si>
  <si>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</si>
  <si>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</si>
  <si>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</si>
  <si>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</si>
  <si>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</si>
  <si>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</si>
  <si>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</si>
  <si>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</si>
  <si>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</si>
  <si>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</si>
  <si>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</si>
  <si>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</si>
  <si>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</si>
  <si>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</si>
  <si>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</si>
  <si>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</si>
  <si>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</si>
  <si>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</si>
  <si>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</si>
  <si>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</si>
  <si>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</si>
  <si>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</si>
  <si>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</si>
  <si>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</si>
  <si>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</si>
  <si>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</si>
  <si>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</si>
  <si>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</si>
  <si>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</si>
  <si>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</si>
  <si>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</si>
  <si>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</si>
  <si>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</si>
  <si>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</si>
  <si>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</si>
  <si>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</si>
  <si>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</si>
  <si>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</si>
  <si>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</si>
  <si>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</si>
  <si>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</si>
  <si>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</si>
  <si>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</si>
  <si>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</si>
  <si>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</si>
  <si>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</si>
  <si>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</si>
  <si>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</si>
  <si>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</si>
  <si>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</si>
  <si>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</si>
  <si>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</si>
  <si>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</si>
  <si>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</si>
  <si>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</si>
  <si>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</si>
  <si>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</si>
  <si>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</si>
  <si>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</si>
  <si>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</si>
  <si>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</si>
  <si>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</si>
  <si>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</si>
  <si>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</si>
  <si>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</si>
  <si>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</si>
  <si>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</si>
  <si>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</si>
  <si>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</si>
  <si>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</si>
  <si>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</si>
  <si>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</si>
  <si>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</si>
  <si>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</si>
  <si>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</si>
  <si>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</si>
  <si>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</si>
  <si>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</si>
  <si>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</si>
  <si>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</si>
  <si>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</si>
  <si>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</si>
  <si>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</si>
  <si>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</si>
  <si>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</si>
  <si>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</si>
  <si>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</si>
  <si>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</si>
  <si>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</si>
  <si>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</si>
  <si>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</si>
  <si>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</si>
  <si>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</si>
  <si>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</si>
  <si>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</si>
  <si>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</si>
  <si>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</si>
  <si>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</si>
  <si>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</si>
  <si>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</si>
  <si>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</si>
  <si>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</si>
  <si>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</si>
  <si>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</si>
  <si>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</si>
  <si>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</si>
  <si>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</si>
  <si>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</si>
  <si>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</si>
  <si>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</si>
  <si>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</si>
  <si>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</si>
  <si>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</si>
  <si>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</si>
  <si>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</si>
  <si>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</si>
  <si>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</si>
  <si>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</si>
  <si>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</si>
  <si>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</si>
  <si>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</si>
  <si>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</si>
  <si>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</si>
  <si>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</si>
  <si>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</si>
  <si>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</si>
  <si>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</si>
  <si>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</si>
  <si>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</si>
  <si>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</si>
  <si>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</si>
  <si>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</si>
  <si>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</si>
  <si>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</si>
  <si>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</si>
  <si>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</si>
  <si>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</si>
  <si>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</si>
  <si>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</si>
  <si>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</si>
  <si>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</si>
  <si>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</si>
  <si>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</si>
  <si>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</si>
  <si>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</si>
  <si>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</si>
  <si>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</si>
  <si>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</si>
  <si>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</si>
  <si>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</si>
  <si>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</si>
  <si>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</si>
  <si>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</si>
  <si>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</si>
  <si>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</si>
  <si>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</si>
  <si>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</si>
  <si>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</si>
  <si>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</si>
  <si>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</si>
  <si>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</si>
  <si>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</si>
  <si>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</si>
  <si>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</si>
  <si>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</si>
  <si>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</si>
  <si>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</si>
  <si>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</si>
  <si>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</si>
  <si>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</si>
  <si>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</si>
  <si>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</si>
  <si>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</si>
  <si>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</si>
  <si>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</si>
  <si>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</si>
  <si>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</si>
  <si>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</si>
  <si>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</si>
  <si>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</si>
  <si>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</si>
  <si>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</si>
  <si>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</si>
  <si>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</si>
  <si>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</si>
  <si>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</si>
  <si>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</si>
  <si>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</si>
  <si>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</si>
  <si>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</si>
  <si>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</si>
  <si>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</si>
  <si>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</si>
  <si>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</si>
  <si>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</si>
  <si>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</si>
  <si>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</si>
  <si>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</si>
  <si>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</si>
  <si>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</si>
  <si>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</si>
  <si>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</si>
  <si>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</si>
  <si>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</si>
  <si>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</si>
  <si>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</si>
  <si>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</si>
  <si>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</si>
  <si>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</si>
  <si>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</si>
  <si>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</si>
  <si>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</si>
  <si>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</si>
  <si>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</si>
  <si>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</si>
  <si>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</si>
  <si>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</si>
  <si>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</si>
  <si>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</si>
  <si>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</si>
  <si>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</si>
  <si>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</si>
  <si>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</si>
  <si>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</si>
  <si>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</si>
  <si>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</si>
  <si>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</si>
  <si>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</si>
  <si>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</si>
  <si>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</si>
  <si>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</si>
  <si>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</si>
  <si>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</si>
  <si>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</si>
  <si>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</si>
  <si>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</si>
  <si>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</si>
  <si>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</si>
  <si>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</si>
  <si>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</si>
  <si>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</si>
  <si>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</si>
  <si>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</si>
  <si>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</si>
  <si>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</si>
  <si>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</si>
  <si>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</si>
  <si>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</si>
  <si>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</si>
  <si>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</si>
  <si>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</si>
  <si>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</si>
  <si>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</si>
  <si>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</si>
  <si>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</si>
  <si>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</si>
  <si>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</si>
  <si>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</si>
  <si>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</si>
  <si>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</si>
  <si>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</si>
  <si>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</si>
  <si>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</si>
  <si>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</si>
  <si>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</si>
  <si>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</si>
  <si>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</si>
  <si>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</si>
  <si>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</si>
  <si>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</si>
  <si>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</si>
  <si>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</si>
  <si>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</si>
  <si>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</si>
  <si>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</si>
  <si>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</si>
  <si>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</si>
  <si>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</si>
  <si>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</si>
  <si>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</si>
  <si>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</si>
  <si>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</si>
  <si>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</si>
  <si>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</si>
  <si>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</si>
  <si>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</si>
  <si>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</si>
  <si>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</si>
  <si>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</si>
  <si>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</si>
  <si>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</si>
  <si>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</si>
  <si>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</si>
  <si>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</si>
  <si>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</si>
  <si>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</si>
  <si>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</si>
  <si>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</si>
  <si>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</si>
  <si>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</si>
  <si>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</si>
  <si>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</si>
  <si>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</si>
  <si>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</si>
  <si>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</si>
  <si>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</si>
  <si>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</si>
  <si>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</si>
  <si>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</si>
  <si>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</si>
  <si>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</si>
  <si>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</si>
  <si>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</si>
  <si>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</si>
  <si>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</si>
  <si>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</si>
  <si>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</si>
  <si>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</si>
  <si>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</si>
  <si>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</si>
  <si>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</si>
  <si>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</si>
  <si>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</si>
  <si>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</si>
  <si>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</si>
  <si>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</si>
  <si>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</si>
  <si>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</si>
  <si>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</si>
  <si>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</si>
  <si>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</si>
  <si>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</si>
  <si>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</si>
  <si>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</si>
  <si>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</si>
  <si>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</si>
  <si>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</si>
  <si>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</si>
  <si>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</si>
  <si>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</si>
  <si>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</si>
  <si>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</si>
  <si>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</si>
  <si>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</si>
  <si>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</si>
  <si>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</si>
  <si>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</si>
  <si>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</si>
  <si>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</si>
  <si>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</si>
  <si>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</si>
  <si>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</si>
  <si>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</si>
  <si>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</si>
  <si>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</si>
  <si>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</si>
  <si>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</si>
  <si>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</si>
  <si>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</si>
  <si>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</si>
  <si>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</si>
  <si>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</si>
  <si>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</si>
  <si>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</si>
  <si>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</si>
  <si>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</si>
  <si>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</si>
  <si>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</si>
  <si>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</si>
  <si>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</si>
  <si>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</si>
  <si>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</si>
  <si>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</si>
  <si>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</si>
  <si>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</si>
  <si>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</si>
  <si>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</si>
  <si>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</si>
  <si>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</si>
  <si>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</si>
  <si>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</si>
  <si>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</si>
  <si>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</si>
  <si>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</si>
  <si>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</si>
  <si>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</si>
  <si>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</si>
  <si>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</si>
  <si>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</si>
  <si>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</si>
  <si>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</si>
  <si>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</si>
  <si>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</si>
  <si>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</si>
  <si>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</si>
  <si>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</si>
  <si>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</si>
  <si>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</si>
  <si>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</si>
  <si>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</si>
  <si>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</si>
  <si>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</si>
  <si>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</si>
  <si>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</si>
  <si>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</si>
  <si>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</si>
  <si>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</si>
  <si>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</si>
  <si>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</si>
  <si>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</si>
  <si>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</si>
  <si>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</si>
  <si>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</si>
  <si>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</si>
  <si>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</si>
  <si>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</si>
  <si>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</si>
  <si>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</si>
  <si>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</si>
  <si>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</si>
  <si>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</si>
  <si>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</si>
  <si>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</si>
  <si>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</si>
  <si>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</si>
  <si>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</si>
  <si>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</si>
  <si>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</si>
  <si>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</si>
  <si>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</si>
  <si>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</si>
  <si>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</si>
  <si>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</si>
  <si>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</si>
  <si>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</si>
  <si>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</si>
  <si>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</si>
  <si>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</si>
  <si>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</si>
  <si>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</si>
  <si>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</si>
  <si>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</si>
  <si>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</si>
  <si>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</si>
  <si>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</si>
  <si>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</si>
  <si>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</si>
  <si>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</si>
  <si>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</si>
  <si>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</si>
  <si>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</si>
  <si>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</si>
  <si>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</si>
  <si>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</si>
  <si>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</si>
  <si>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</si>
  <si>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</si>
  <si>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</si>
  <si>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</si>
  <si>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</si>
  <si>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</si>
  <si>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</si>
  <si>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</si>
  <si>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</si>
  <si>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</si>
  <si>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</si>
  <si>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</si>
  <si>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</si>
  <si>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</si>
  <si>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</si>
  <si>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</si>
  <si>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</si>
  <si>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</si>
  <si>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</si>
  <si>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</si>
  <si>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</si>
  <si>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</si>
  <si>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</si>
  <si>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</si>
  <si>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</si>
  <si>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</si>
  <si>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</si>
  <si>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</si>
  <si>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</si>
  <si>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</si>
  <si>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</si>
  <si>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</si>
  <si>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</si>
  <si>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</si>
  <si>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</si>
  <si>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</si>
  <si>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</si>
  <si>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</si>
  <si>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</si>
  <si>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</si>
  <si>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</si>
  <si>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</si>
  <si>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</si>
  <si>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</si>
  <si>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</si>
  <si>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</si>
  <si>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</si>
  <si>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</si>
  <si>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</si>
  <si>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</si>
  <si>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</si>
  <si>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</si>
  <si>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</si>
  <si>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</si>
  <si>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</si>
  <si>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</si>
  <si>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</si>
  <si>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</si>
  <si>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</si>
  <si>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</si>
  <si>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</si>
  <si>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</si>
  <si>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</si>
  <si>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</si>
  <si>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</si>
  <si>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</si>
  <si>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</si>
  <si>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</si>
  <si>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</si>
  <si>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</si>
  <si>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</si>
  <si>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</si>
  <si>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</si>
  <si>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</si>
  <si>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</si>
  <si>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</si>
  <si>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</si>
  <si>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</si>
  <si>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</si>
  <si>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</si>
  <si>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</si>
  <si>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</si>
  <si>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</si>
  <si>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</si>
  <si>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</si>
  <si>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</si>
  <si>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</si>
  <si>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</si>
  <si>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</si>
  <si>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</si>
  <si>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</si>
  <si>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</si>
  <si>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</si>
  <si>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</si>
  <si>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</si>
  <si>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</si>
  <si>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</si>
  <si>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</si>
  <si>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</si>
  <si>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</si>
  <si>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</si>
  <si>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</si>
  <si>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</si>
  <si>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</si>
  <si>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</si>
  <si>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</si>
  <si>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</si>
  <si>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</si>
  <si>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</si>
  <si>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</si>
  <si>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</si>
  <si>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</si>
  <si>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</si>
  <si>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</si>
  <si>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</si>
  <si>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</si>
  <si>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</si>
  <si>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</si>
  <si>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</si>
  <si>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</si>
  <si>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</si>
  <si>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</si>
  <si>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</si>
  <si>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</si>
  <si>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</si>
  <si>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</si>
  <si>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</si>
  <si>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</si>
  <si>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</si>
  <si>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</si>
  <si>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</si>
  <si>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</si>
  <si>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</si>
  <si>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</si>
  <si>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</si>
  <si>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</si>
  <si>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</si>
  <si>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</si>
  <si>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</si>
  <si>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</si>
  <si>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</si>
  <si>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</si>
  <si>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</si>
  <si>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</si>
  <si>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</si>
  <si>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</si>
  <si>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</si>
  <si>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</si>
  <si>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</si>
  <si>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</si>
  <si>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</si>
  <si>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</si>
  <si>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</si>
  <si>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</si>
  <si>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</si>
  <si>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</si>
  <si>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</si>
  <si>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</si>
  <si>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</si>
  <si>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</si>
  <si>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</si>
  <si>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</si>
  <si>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</si>
  <si>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</si>
  <si>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</si>
  <si>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</si>
  <si>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</si>
  <si>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</si>
  <si>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</si>
  <si>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</si>
  <si>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</si>
  <si>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</si>
  <si>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</si>
  <si>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</si>
  <si>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</si>
  <si>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</si>
  <si>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</si>
  <si>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</si>
  <si>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</si>
  <si>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</si>
  <si>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</si>
  <si>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</si>
  <si>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</si>
  <si>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</si>
  <si>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</si>
  <si>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</si>
  <si>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</si>
  <si>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</si>
  <si>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</si>
  <si>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</si>
  <si>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</si>
  <si>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</si>
  <si>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</si>
  <si>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</si>
  <si>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</si>
  <si>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</si>
  <si>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</si>
  <si>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</si>
  <si>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</si>
  <si>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</si>
  <si>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</si>
  <si>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</si>
  <si>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</si>
  <si>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</si>
  <si>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</si>
  <si>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</si>
  <si>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</si>
  <si>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</si>
  <si>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</si>
  <si>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</si>
  <si>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</si>
  <si>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</si>
  <si>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</si>
  <si>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</si>
  <si>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</si>
  <si>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</si>
  <si>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</si>
  <si>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</si>
  <si>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</si>
  <si>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</si>
  <si>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</si>
  <si>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</si>
  <si>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</si>
  <si>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</si>
  <si>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</si>
  <si>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</si>
  <si>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</si>
  <si>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</si>
  <si>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</si>
  <si>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</si>
  <si>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</si>
  <si>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</si>
  <si>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</si>
  <si>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</si>
  <si>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</si>
  <si>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</si>
  <si>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</si>
  <si>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</si>
  <si>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</si>
  <si>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</si>
  <si>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</si>
  <si>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</si>
  <si>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</si>
  <si>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</si>
  <si>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</si>
  <si>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</si>
  <si>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</si>
  <si>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</si>
  <si>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</si>
  <si>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</si>
  <si>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</si>
  <si>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</si>
  <si>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</si>
  <si>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</si>
  <si>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</si>
  <si>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</si>
  <si>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</si>
  <si>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</si>
  <si>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</si>
  <si>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</si>
  <si>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</si>
  <si>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</si>
  <si>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</si>
  <si>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</si>
  <si>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</si>
  <si>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</si>
  <si>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</si>
  <si>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</si>
  <si>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</si>
  <si>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</si>
  <si>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</si>
  <si>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</si>
  <si>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</si>
  <si>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</si>
  <si>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</si>
  <si>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</si>
  <si>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</si>
  <si>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</si>
  <si>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</si>
  <si>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</si>
  <si>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</si>
  <si>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</si>
  <si>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</si>
  <si>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</si>
  <si>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</si>
  <si>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</si>
  <si>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</si>
  <si>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</si>
  <si>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</si>
  <si>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</si>
  <si>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</si>
  <si>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</si>
  <si>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</si>
  <si>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</si>
  <si>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</si>
  <si>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</si>
  <si>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</si>
  <si>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</si>
  <si>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</si>
  <si>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</si>
  <si>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</si>
  <si>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</si>
  <si>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</si>
  <si>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</si>
  <si>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</si>
  <si>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</si>
  <si>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</si>
  <si>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</si>
  <si>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</si>
  <si>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</si>
  <si>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</si>
  <si>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</si>
  <si>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</si>
  <si>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</si>
  <si>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</si>
  <si>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</si>
  <si>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</si>
  <si>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</si>
  <si>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</si>
  <si>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</si>
  <si>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</si>
  <si>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</si>
  <si>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</si>
  <si>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</si>
  <si>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</si>
  <si>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</si>
  <si>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</si>
  <si>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</si>
  <si>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</si>
  <si>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</si>
  <si>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</si>
  <si>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</si>
  <si>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</si>
  <si>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</si>
  <si>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</si>
  <si>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</si>
  <si>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</si>
  <si>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</si>
  <si>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</si>
  <si>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</si>
  <si>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</si>
  <si>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</si>
  <si>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</si>
  <si>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</si>
  <si>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</si>
  <si>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</si>
  <si>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</si>
  <si>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</si>
  <si>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</si>
  <si>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</si>
  <si>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</si>
  <si>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</si>
  <si>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</si>
  <si>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</si>
  <si>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</si>
  <si>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</si>
  <si>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</si>
  <si>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</si>
  <si>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</si>
  <si>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</si>
  <si>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</si>
  <si>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</si>
  <si>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</si>
  <si>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</si>
  <si>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</si>
  <si>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</si>
  <si>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</si>
  <si>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</si>
  <si>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</si>
  <si>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</si>
  <si>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</si>
  <si>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</si>
  <si>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</si>
  <si>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</si>
  <si>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</si>
  <si>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</si>
  <si>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</si>
  <si>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</si>
  <si>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</si>
  <si>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</si>
  <si>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</si>
  <si>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</si>
  <si>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</si>
  <si>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</si>
  <si>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</si>
  <si>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</si>
  <si>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</si>
  <si>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</si>
  <si>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</si>
  <si>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</si>
  <si>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</si>
  <si>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</si>
  <si>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</si>
  <si>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</si>
  <si>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</si>
  <si>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</si>
  <si>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</si>
  <si>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</si>
  <si>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</si>
  <si>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</si>
  <si>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</si>
  <si>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</si>
  <si>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</si>
  <si>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</si>
  <si>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</si>
  <si>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</si>
  <si>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</si>
  <si>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</si>
  <si>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</si>
  <si>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</si>
  <si>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</si>
  <si>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</si>
  <si>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</si>
  <si>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</si>
  <si>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</si>
  <si>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</si>
  <si>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</si>
  <si>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</si>
  <si>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</si>
  <si>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</si>
  <si>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</si>
  <si>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</si>
  <si>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</si>
  <si>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</si>
  <si>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</si>
  <si>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</si>
  <si>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</si>
  <si>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</si>
  <si>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</si>
  <si>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</si>
  <si>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</si>
  <si>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</si>
  <si>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</si>
  <si>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</si>
  <si>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</si>
  <si>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</si>
  <si>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</si>
  <si>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</si>
  <si>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</si>
  <si>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</si>
  <si>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</si>
  <si>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</si>
  <si>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</si>
  <si>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</si>
  <si>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</si>
  <si>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</si>
  <si>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</si>
  <si>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</si>
  <si>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</si>
  <si>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</si>
  <si>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</si>
  <si>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</si>
  <si>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</si>
  <si>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</si>
  <si>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</si>
  <si>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</si>
  <si>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</si>
  <si>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</si>
  <si>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</si>
  <si>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</si>
  <si>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</si>
  <si>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</si>
  <si>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</si>
  <si>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</si>
  <si>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</si>
  <si>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</si>
  <si>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</si>
  <si>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</si>
  <si>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</si>
  <si>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</si>
  <si>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</si>
  <si>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</si>
  <si>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</si>
  <si>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</si>
  <si>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</si>
  <si>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</si>
  <si>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</si>
  <si>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</si>
  <si>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</si>
  <si>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</si>
  <si>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</si>
  <si>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</si>
  <si>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</si>
  <si>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</si>
  <si>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</si>
  <si>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</si>
  <si>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</si>
  <si>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</si>
  <si>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</si>
  <si>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</si>
  <si>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</si>
  <si>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</si>
  <si>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</si>
  <si>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</si>
  <si>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</si>
  <si>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</si>
  <si>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</si>
  <si>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</si>
  <si>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</si>
  <si>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</si>
  <si>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</si>
  <si>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</si>
  <si>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</si>
  <si>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</si>
  <si>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</si>
  <si>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</si>
  <si>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</si>
  <si>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</si>
  <si>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</si>
  <si>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</si>
  <si>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</si>
  <si>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</si>
  <si>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</si>
  <si>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</si>
  <si>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</si>
  <si>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</si>
  <si>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</si>
  <si>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</si>
  <si>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</si>
  <si>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</si>
  <si>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</si>
  <si>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</si>
  <si>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</si>
  <si>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</si>
  <si>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</si>
  <si>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</si>
  <si>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</si>
  <si>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</si>
  <si>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</si>
  <si>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</si>
  <si>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</si>
  <si>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</si>
  <si>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</si>
  <si>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</si>
  <si>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</si>
  <si>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</si>
  <si>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</si>
  <si>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</si>
  <si>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</si>
  <si>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</si>
  <si>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</si>
  <si>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</si>
  <si>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</si>
  <si>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</si>
  <si>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</si>
  <si>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</si>
  <si>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</si>
  <si>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</si>
  <si>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</si>
  <si>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</si>
  <si>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</si>
  <si>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</si>
  <si>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</si>
  <si>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</si>
  <si>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</si>
  <si>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</si>
  <si>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</si>
  <si>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</si>
  <si>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</si>
  <si>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</si>
  <si>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</si>
  <si>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</si>
  <si>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</si>
  <si>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</si>
  <si>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</si>
  <si>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</si>
  <si>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</si>
  <si>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</si>
  <si>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</si>
  <si>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</si>
  <si>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</si>
  <si>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</si>
  <si>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</si>
  <si>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</si>
  <si>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</si>
  <si>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</si>
  <si>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</si>
  <si>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</si>
  <si>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</si>
  <si>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</si>
  <si>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</si>
  <si>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</si>
  <si>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</si>
  <si>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</si>
  <si>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</si>
  <si>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</si>
  <si>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</si>
  <si>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</si>
  <si>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</si>
  <si>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</si>
  <si>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</si>
  <si>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</si>
  <si>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</si>
  <si>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</si>
  <si>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</si>
  <si>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</si>
  <si>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</si>
  <si>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</si>
  <si>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</si>
  <si>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</si>
  <si>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</si>
  <si>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</si>
  <si>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</si>
  <si>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</si>
  <si>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</si>
  <si>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</si>
  <si>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</si>
  <si>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</si>
  <si>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</si>
  <si>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</si>
  <si>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</si>
  <si>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</si>
  <si>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</si>
  <si>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</si>
  <si>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</si>
  <si>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</si>
  <si>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</si>
  <si>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</si>
  <si>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</si>
  <si>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</si>
  <si>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</si>
  <si>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</si>
  <si>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</si>
  <si>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</si>
  <si>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</si>
  <si>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</si>
  <si>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</si>
  <si>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</si>
  <si>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</si>
  <si>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</si>
  <si>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</si>
  <si>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</si>
  <si>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</si>
  <si>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</si>
  <si>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</si>
  <si>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</si>
  <si>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</si>
  <si>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</si>
  <si>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</si>
  <si>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</si>
  <si>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</si>
  <si>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</si>
  <si>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</si>
  <si>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</si>
  <si>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</si>
  <si>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</si>
  <si>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</si>
  <si>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</si>
  <si>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</si>
  <si>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</si>
  <si>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</si>
  <si>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</si>
  <si>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</si>
  <si>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</si>
  <si>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</si>
  <si>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</si>
  <si>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</si>
  <si>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</si>
  <si>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</si>
  <si>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</si>
  <si>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</si>
  <si>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</si>
  <si>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</si>
  <si>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</si>
  <si>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</si>
  <si>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</si>
  <si>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</si>
  <si>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</si>
  <si>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</si>
  <si>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</si>
  <si>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</si>
  <si>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</si>
  <si>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</si>
  <si>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</si>
  <si>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</si>
  <si>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</si>
  <si>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</si>
  <si>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</si>
  <si>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</si>
  <si>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</si>
  <si>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</si>
  <si>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</si>
  <si>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</si>
  <si>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</si>
  <si>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</si>
  <si>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</si>
  <si>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</si>
  <si>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</si>
  <si>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</si>
  <si>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</si>
  <si>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</si>
  <si>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</si>
  <si>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</si>
  <si>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</si>
  <si>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</si>
  <si>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</si>
  <si>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</si>
  <si>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</si>
  <si>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</si>
  <si>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</si>
  <si>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</si>
  <si>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</si>
  <si>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</si>
  <si>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</si>
  <si>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</si>
  <si>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</si>
  <si>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</si>
  <si>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</si>
  <si>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</si>
  <si>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</si>
  <si>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</si>
  <si>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</si>
  <si>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</si>
  <si>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</si>
  <si>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</si>
  <si>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</si>
  <si>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</si>
  <si>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</si>
  <si>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</si>
  <si>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</si>
  <si>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</si>
  <si>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</si>
  <si>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</si>
  <si>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</si>
  <si>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</si>
  <si>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</si>
  <si>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</si>
  <si>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</si>
  <si>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</si>
  <si>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</si>
  <si>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</si>
  <si>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</si>
  <si>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</si>
  <si>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</si>
  <si>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</si>
  <si>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</si>
  <si>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</si>
  <si>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</si>
  <si>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</si>
  <si>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</si>
  <si>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</si>
  <si>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</si>
  <si>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</si>
  <si>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</si>
  <si>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</si>
  <si>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</si>
  <si>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</si>
  <si>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</si>
  <si>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</si>
  <si>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</si>
  <si>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</si>
  <si>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</si>
  <si>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</si>
  <si>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</si>
  <si>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</si>
  <si>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</si>
  <si>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</si>
  <si>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</si>
  <si>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</si>
  <si>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</si>
  <si>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</si>
  <si>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</si>
  <si>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</si>
  <si>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</si>
  <si>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</si>
  <si>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</si>
  <si>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</si>
  <si>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</si>
  <si>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</si>
  <si>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</si>
  <si>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</si>
  <si>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</si>
  <si>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</si>
  <si>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</si>
  <si>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</si>
  <si>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</si>
  <si>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</si>
  <si>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</si>
  <si>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</si>
  <si>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</si>
  <si>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</si>
  <si>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</si>
  <si>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</si>
  <si>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</si>
  <si>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</si>
  <si>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</si>
  <si>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</si>
  <si>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</si>
  <si>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</si>
  <si>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</si>
  <si>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</si>
  <si>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</si>
  <si>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</si>
  <si>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</si>
  <si>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</si>
  <si>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</si>
  <si>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</si>
  <si>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</si>
  <si>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</si>
  <si>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</si>
  <si>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</si>
  <si>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</si>
  <si>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</si>
  <si>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</si>
  <si>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</si>
  <si>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</si>
  <si>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</si>
  <si>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</si>
  <si>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</si>
  <si>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</si>
  <si>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</si>
  <si>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</si>
  <si>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</si>
  <si>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</si>
  <si>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</si>
  <si>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</si>
  <si>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</si>
  <si>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</si>
  <si>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</si>
  <si>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</si>
  <si>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</si>
  <si>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</si>
  <si>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</si>
  <si>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</si>
  <si>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</si>
  <si>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</si>
  <si>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</si>
  <si>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</si>
  <si>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</si>
  <si>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</si>
  <si>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</si>
  <si>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</si>
  <si>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</si>
  <si>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</si>
  <si>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</si>
  <si>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</si>
  <si>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</si>
  <si>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</si>
  <si>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</si>
  <si>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</si>
  <si>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</si>
  <si>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</si>
  <si>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</si>
  <si>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</si>
  <si>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</si>
  <si>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</si>
  <si>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</si>
  <si>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</si>
  <si>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</si>
  <si>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</si>
  <si>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</si>
  <si>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</si>
  <si>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</si>
  <si>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</si>
  <si>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</si>
  <si>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</si>
  <si>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</si>
  <si>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</si>
  <si>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</si>
  <si>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</si>
  <si>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</si>
  <si>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</si>
  <si>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</si>
  <si>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</si>
  <si>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</si>
  <si>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</si>
  <si>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</si>
  <si>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</si>
  <si>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</si>
  <si>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</si>
  <si>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</si>
  <si>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</si>
  <si>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</si>
  <si>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</si>
  <si>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</si>
  <si>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</si>
  <si>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</si>
  <si>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</si>
  <si>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</si>
  <si>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</si>
  <si>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</si>
  <si>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</si>
  <si>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</si>
  <si>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</si>
  <si>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</si>
  <si>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</si>
  <si>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</si>
  <si>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</si>
  <si>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</si>
  <si>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</si>
  <si>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</si>
  <si>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</si>
  <si>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</si>
  <si>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</si>
  <si>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</si>
  <si>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</si>
  <si>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</si>
  <si>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</si>
  <si>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</si>
  <si>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</si>
  <si>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</si>
  <si>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</si>
  <si>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</si>
  <si>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</si>
  <si>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</si>
  <si>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</si>
  <si>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</si>
  <si>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</si>
  <si>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</si>
  <si>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</si>
  <si>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</si>
  <si>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</si>
  <si>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</si>
  <si>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</si>
  <si>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</si>
  <si>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</si>
  <si>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</si>
  <si>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</si>
  <si>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</si>
  <si>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</si>
  <si>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</si>
  <si>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</si>
  <si>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</si>
  <si>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</si>
  <si>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</si>
  <si>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</si>
  <si>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</si>
  <si>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</si>
  <si>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</si>
  <si>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</si>
  <si>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</si>
  <si>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</si>
  <si>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</si>
  <si>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</si>
  <si>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</si>
  <si>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</si>
  <si>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</si>
  <si>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</si>
  <si>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</si>
  <si>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</si>
  <si>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</si>
  <si>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</si>
  <si>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</si>
  <si>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</si>
  <si>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</si>
  <si>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</si>
  <si>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</si>
  <si>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</si>
  <si>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</si>
  <si>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</si>
  <si>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</si>
  <si>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</si>
  <si>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</si>
  <si>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</si>
  <si>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</si>
  <si>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</si>
  <si>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</si>
  <si>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</si>
  <si>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</si>
  <si>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</si>
  <si>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</si>
  <si>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</si>
  <si>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</si>
  <si>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</si>
  <si>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</si>
  <si>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</si>
  <si>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</si>
  <si>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</si>
  <si>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</si>
  <si>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</si>
  <si>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</si>
  <si>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</si>
  <si>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</si>
  <si>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</si>
  <si>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</si>
  <si>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</si>
  <si>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</si>
  <si>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</si>
  <si>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</si>
  <si>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</si>
  <si>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</si>
  <si>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</si>
  <si>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</si>
  <si>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</si>
  <si>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</si>
  <si>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</si>
  <si>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</si>
  <si>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</si>
  <si>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</si>
  <si>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</si>
  <si>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</si>
  <si>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</si>
  <si>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</si>
  <si>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</si>
  <si>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</si>
  <si>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</si>
  <si>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</si>
  <si>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</si>
  <si>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</si>
  <si>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</si>
  <si>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</si>
  <si>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</si>
  <si>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</si>
  <si>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</si>
  <si>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</si>
  <si>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</si>
  <si>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</si>
  <si>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</si>
  <si>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</si>
  <si>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</si>
  <si>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</si>
  <si>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</si>
  <si>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</si>
  <si>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</si>
  <si>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</si>
  <si>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</si>
  <si>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</si>
  <si>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</si>
  <si>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</si>
  <si>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</si>
  <si>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</si>
  <si>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</si>
  <si>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</si>
  <si>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</si>
  <si>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</si>
  <si>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</si>
  <si>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</si>
  <si>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</si>
  <si>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</si>
  <si>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</si>
  <si>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</si>
  <si>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</si>
  <si>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</si>
  <si>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</si>
  <si>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</si>
  <si>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</si>
  <si>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</si>
  <si>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</si>
  <si>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</si>
  <si>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</si>
  <si>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</si>
  <si>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</si>
  <si>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</si>
  <si>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</si>
  <si>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</si>
  <si>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</si>
  <si>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</si>
  <si>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</si>
  <si>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</si>
  <si>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</si>
  <si>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</si>
  <si>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</si>
  <si>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</si>
  <si>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</si>
  <si>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</si>
  <si>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</si>
  <si>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</si>
  <si>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</si>
  <si>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</si>
  <si>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</si>
  <si>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</si>
  <si>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</si>
  <si>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</si>
  <si>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</si>
  <si>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</si>
  <si>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</si>
  <si>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</si>
  <si>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</si>
  <si>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</si>
  <si>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</si>
  <si>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</si>
  <si>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</si>
  <si>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</si>
  <si>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</si>
  <si>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</si>
  <si>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</si>
  <si>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</si>
  <si>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</si>
  <si>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</si>
  <si>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</si>
  <si>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</si>
  <si>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</si>
  <si>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</si>
  <si>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</si>
  <si>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</si>
  <si>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</si>
  <si>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</si>
  <si>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</si>
  <si>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</si>
  <si>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</si>
  <si>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</si>
  <si>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</si>
  <si>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</si>
  <si>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</si>
  <si>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</si>
  <si>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</si>
  <si>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</si>
  <si>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</si>
  <si>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</si>
  <si>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</si>
  <si>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</si>
  <si>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</si>
  <si>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</si>
  <si>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</si>
  <si>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</si>
  <si>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</si>
  <si>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</si>
  <si>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</si>
  <si>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</si>
  <si>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</si>
  <si>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</si>
  <si>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</si>
  <si>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</si>
  <si>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</si>
  <si>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</si>
  <si>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</si>
  <si>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</si>
  <si>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</si>
  <si>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</si>
  <si>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</si>
  <si>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</si>
  <si>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</si>
  <si>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</si>
  <si>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</si>
  <si>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</si>
  <si>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</si>
  <si>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</si>
  <si>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</si>
  <si>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</si>
  <si>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</si>
  <si>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</si>
  <si>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</si>
  <si>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</si>
  <si>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</si>
  <si>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</si>
  <si>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</si>
  <si>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</si>
  <si>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</si>
  <si>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</si>
  <si>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</si>
  <si>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</si>
  <si>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</si>
  <si>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</si>
  <si>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</si>
  <si>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</si>
  <si>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</si>
  <si>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</si>
  <si>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</si>
  <si>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</si>
  <si>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</si>
  <si>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</si>
  <si>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</si>
  <si>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</si>
  <si>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</si>
  <si>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</si>
  <si>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</si>
  <si>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</si>
  <si>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</si>
  <si>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</si>
  <si>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</si>
  <si>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</si>
  <si>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</si>
  <si>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</si>
  <si>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</si>
  <si>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</si>
  <si>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</si>
  <si>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</si>
  <si>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</si>
  <si>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</si>
  <si>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</si>
  <si>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</si>
  <si>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</si>
  <si>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</si>
  <si>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</si>
  <si>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</si>
  <si>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</si>
  <si>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</si>
  <si>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</si>
  <si>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</si>
  <si>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</si>
  <si>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</si>
  <si>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</si>
  <si>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</si>
  <si>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</si>
  <si>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</si>
  <si>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</si>
  <si>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</si>
  <si>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</si>
  <si>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</si>
  <si>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</si>
  <si>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</si>
  <si>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</si>
  <si>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</si>
  <si>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</si>
  <si>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</si>
  <si>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</si>
  <si>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</si>
  <si>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</si>
  <si>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</si>
  <si>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</si>
  <si>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</si>
  <si>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</si>
  <si>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</si>
  <si>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</si>
  <si>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</si>
  <si>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</si>
  <si>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</si>
  <si>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</si>
  <si>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</si>
  <si>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</si>
  <si>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</si>
  <si>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</si>
  <si>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</si>
  <si>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</si>
  <si>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</si>
  <si>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</si>
  <si>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</si>
  <si>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</si>
  <si>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</si>
  <si>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</si>
  <si>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</si>
  <si>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</si>
  <si>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</si>
  <si>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</si>
  <si>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</si>
  <si>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</si>
  <si>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</si>
  <si>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</si>
  <si>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</si>
  <si>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</si>
  <si>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</si>
  <si>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</si>
  <si>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</si>
  <si>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</si>
  <si>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</si>
  <si>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</si>
  <si>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</si>
  <si>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</si>
  <si>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</si>
  <si>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</si>
  <si>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</si>
  <si>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</si>
  <si>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</si>
  <si>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</si>
  <si>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</si>
  <si>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</si>
  <si>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</si>
  <si>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</si>
  <si>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</si>
  <si>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</si>
  <si>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</si>
  <si>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</si>
  <si>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</si>
  <si>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</si>
  <si>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</si>
  <si>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</si>
  <si>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</si>
  <si>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</si>
  <si>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</si>
  <si>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</si>
  <si>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</si>
  <si>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</si>
  <si>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</si>
  <si>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</si>
  <si>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</si>
  <si>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</si>
  <si>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</si>
  <si>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</si>
  <si>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</si>
  <si>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</si>
  <si>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</si>
  <si>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</si>
  <si>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</si>
  <si>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</si>
  <si>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</si>
  <si>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</si>
  <si>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</si>
  <si>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</si>
  <si>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</si>
  <si>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</si>
  <si>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</si>
  <si>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</si>
  <si>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</si>
  <si>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</si>
  <si>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</si>
  <si>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</si>
  <si>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</si>
  <si>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</si>
  <si>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</si>
  <si>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</si>
  <si>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</si>
  <si>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</si>
  <si>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</si>
  <si>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</si>
  <si>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</si>
  <si>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</si>
  <si>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</si>
  <si>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</si>
  <si>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</si>
  <si>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</si>
  <si>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</si>
  <si>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</si>
  <si>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</si>
  <si>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</si>
  <si>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</si>
  <si>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</si>
  <si>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</si>
  <si>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</si>
  <si>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</si>
  <si>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</si>
  <si>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</si>
  <si>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</si>
  <si>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</si>
  <si>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</si>
  <si>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</si>
  <si>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</si>
  <si>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</si>
  <si>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</si>
  <si>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</si>
  <si>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</si>
  <si>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</si>
  <si>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</si>
  <si>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</si>
  <si>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</si>
  <si>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</si>
  <si>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</si>
  <si>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</si>
  <si>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</si>
  <si>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</si>
  <si>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</si>
  <si>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</si>
  <si>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</si>
  <si>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</si>
  <si>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</si>
  <si>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</si>
  <si>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</si>
  <si>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</si>
  <si>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</si>
  <si>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</si>
  <si>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</si>
  <si>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</si>
  <si>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</si>
  <si>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</si>
  <si>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</si>
  <si>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</si>
  <si>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</si>
  <si>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</si>
  <si>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</si>
  <si>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</si>
  <si>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</si>
  <si>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</si>
  <si>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</si>
  <si>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</si>
  <si>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</si>
  <si>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</si>
  <si>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</si>
  <si>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</si>
  <si>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</si>
  <si>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</si>
  <si>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</si>
  <si>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</si>
  <si>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</si>
  <si>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</si>
  <si>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</si>
  <si>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</si>
  <si>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</si>
  <si>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</si>
  <si>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</si>
  <si>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</si>
  <si>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</si>
  <si>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</si>
  <si>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</si>
  <si>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</si>
  <si>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</si>
  <si>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</si>
  <si>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</si>
  <si>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</si>
  <si>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</si>
  <si>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</si>
  <si>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</si>
  <si>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</si>
  <si>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</si>
  <si>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</si>
  <si>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</si>
  <si>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</si>
  <si>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</si>
  <si>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</si>
  <si>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</si>
  <si>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</si>
  <si>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</si>
  <si>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</si>
  <si>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</si>
  <si>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</si>
  <si>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</si>
  <si>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</si>
  <si>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</si>
  <si>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</si>
  <si>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</si>
  <si>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</si>
  <si>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</si>
  <si>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</si>
  <si>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</si>
  <si>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</si>
  <si>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</si>
  <si>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</si>
  <si>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</si>
  <si>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</si>
  <si>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</si>
  <si>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</si>
  <si>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</si>
  <si>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</si>
  <si>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</si>
  <si>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</si>
  <si>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</si>
  <si>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</si>
  <si>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</si>
  <si>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</si>
  <si>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</si>
  <si>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</si>
  <si>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</si>
  <si>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</si>
  <si>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</si>
  <si>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</si>
  <si>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</si>
  <si>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</si>
  <si>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</si>
  <si>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</si>
  <si>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</si>
  <si>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</si>
  <si>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</si>
  <si>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</si>
  <si>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</si>
  <si>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</si>
  <si>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</si>
  <si>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</si>
  <si>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</si>
  <si>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</si>
  <si>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</si>
  <si>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</si>
  <si>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</si>
  <si>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</si>
  <si>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</si>
  <si>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</si>
  <si>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</si>
  <si>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</si>
  <si>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</si>
  <si>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</si>
  <si>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</si>
  <si>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</si>
  <si>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</si>
  <si>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</si>
  <si>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</si>
  <si>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</si>
  <si>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</si>
  <si>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</si>
  <si>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</si>
  <si>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</si>
  <si>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</si>
  <si>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</si>
  <si>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</si>
  <si>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</si>
  <si>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</si>
  <si>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</si>
  <si>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</si>
  <si>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</si>
  <si>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</si>
  <si>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</si>
  <si>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</si>
  <si>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</si>
  <si>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</si>
  <si>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</si>
  <si>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</si>
  <si>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</si>
  <si>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</si>
  <si>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</si>
  <si>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</si>
  <si>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</si>
  <si>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</si>
  <si>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</si>
  <si>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</si>
  <si>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</si>
  <si>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</si>
  <si>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</si>
  <si>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</si>
  <si>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</si>
  <si>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</si>
  <si>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</si>
  <si>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</si>
  <si>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</si>
  <si>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</si>
  <si>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</si>
  <si>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</si>
  <si>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</si>
  <si>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</si>
  <si>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</si>
  <si>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</si>
  <si>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</si>
  <si>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</si>
  <si>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</si>
  <si>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</si>
  <si>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</si>
  <si>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</si>
  <si>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</si>
  <si>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</si>
  <si>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</si>
  <si>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</si>
  <si>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</si>
  <si>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</si>
  <si>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</si>
  <si>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</si>
  <si>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</si>
  <si>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</si>
  <si>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</si>
  <si>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</si>
  <si>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</si>
  <si>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</si>
  <si>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</si>
  <si>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</si>
  <si>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</si>
  <si>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</si>
  <si>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</si>
  <si>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</si>
  <si>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</si>
  <si>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</si>
  <si>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</si>
  <si>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</si>
  <si>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</si>
  <si>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</si>
  <si>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</si>
  <si>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</si>
  <si>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</si>
  <si>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</si>
  <si>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</si>
  <si>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</si>
  <si>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</si>
  <si>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</si>
  <si>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</si>
  <si>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</si>
  <si>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</si>
  <si>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</si>
  <si>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</si>
  <si>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</si>
  <si>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</si>
  <si>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</si>
  <si>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</si>
  <si>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</si>
  <si>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</si>
  <si>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</si>
  <si>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</si>
  <si>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</si>
  <si>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</si>
  <si>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</si>
  <si>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</si>
  <si>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</si>
  <si>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</si>
  <si>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</si>
  <si>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</si>
  <si>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</si>
  <si>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</si>
  <si>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</si>
  <si>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</si>
  <si>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</si>
  <si>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</si>
  <si>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</si>
  <si>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</si>
  <si>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</si>
  <si>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</si>
  <si>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</si>
  <si>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</si>
  <si>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</si>
  <si>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</si>
  <si>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</si>
  <si>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</si>
  <si>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</si>
  <si>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</si>
  <si>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</si>
  <si>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</si>
  <si>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</si>
  <si>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</si>
  <si>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</si>
  <si>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</si>
  <si>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</si>
  <si>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</si>
  <si>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</si>
  <si>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</si>
  <si>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</si>
  <si>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</si>
  <si>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</si>
  <si>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</si>
  <si>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</si>
  <si>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</si>
  <si>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</si>
  <si>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</si>
  <si>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</si>
  <si>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</si>
  <si>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</si>
  <si>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</si>
  <si>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</si>
  <si>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</si>
  <si>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</si>
  <si>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</si>
  <si>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</si>
  <si>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</si>
  <si>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</si>
  <si>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</si>
  <si>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</si>
  <si>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</si>
  <si>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</si>
  <si>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</si>
  <si>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</si>
  <si>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</si>
  <si>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</si>
  <si>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</si>
  <si>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</si>
  <si>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</si>
  <si>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</si>
  <si>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</si>
  <si>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</si>
  <si>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</si>
  <si>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</si>
  <si>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</si>
  <si>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</si>
  <si>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</si>
  <si>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</si>
  <si>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</si>
  <si>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</si>
  <si>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</si>
  <si>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</si>
  <si>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</si>
  <si>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</si>
  <si>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</si>
  <si>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</si>
  <si>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</si>
  <si>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</si>
  <si>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</si>
  <si>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</si>
  <si>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</si>
  <si>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</si>
  <si>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</si>
  <si>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</si>
  <si>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</si>
  <si>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</si>
  <si>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</si>
  <si>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</si>
  <si>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</si>
  <si>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</si>
  <si>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</si>
  <si>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</si>
  <si>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</si>
  <si>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</si>
  <si>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</si>
  <si>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</si>
  <si>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</si>
  <si>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</si>
  <si>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</si>
  <si>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</si>
  <si>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</si>
  <si>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</si>
  <si>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</si>
  <si>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</si>
  <si>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</si>
  <si>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</si>
  <si>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</si>
  <si>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</si>
  <si>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</si>
  <si>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</si>
  <si>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</si>
  <si>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</si>
  <si>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</si>
  <si>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</si>
  <si>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</si>
  <si>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</si>
  <si>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</si>
  <si>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</si>
  <si>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</si>
  <si>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</si>
  <si>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</si>
  <si>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</si>
  <si>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</si>
  <si>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</si>
  <si>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</si>
  <si>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</si>
  <si>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</si>
  <si>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</si>
  <si>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</si>
  <si>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</si>
  <si>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</si>
  <si>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</si>
  <si>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</si>
  <si>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</si>
  <si>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</si>
  <si>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</si>
  <si>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</si>
  <si>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</si>
  <si>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</si>
  <si>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</si>
  <si>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</si>
  <si>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</si>
  <si>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</si>
  <si>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</si>
  <si>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</si>
  <si>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</si>
  <si>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</si>
  <si>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</si>
  <si>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</si>
  <si>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</si>
  <si>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</si>
  <si>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</si>
  <si>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</si>
  <si>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</si>
  <si>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</si>
  <si>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</si>
  <si>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</si>
  <si>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</si>
  <si>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</si>
  <si>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</si>
  <si>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</si>
  <si>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</si>
  <si>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</si>
  <si>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</si>
  <si>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</si>
  <si>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</si>
  <si>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</si>
  <si>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</si>
  <si>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</si>
  <si>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</si>
  <si>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</si>
  <si>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</si>
  <si>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</si>
  <si>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</si>
  <si>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</si>
  <si>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</si>
  <si>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</si>
  <si>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</si>
  <si>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</si>
  <si>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</si>
  <si>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</si>
  <si>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</si>
  <si>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</si>
  <si>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</si>
  <si>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</si>
  <si>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</si>
  <si>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</si>
  <si>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</si>
  <si>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</si>
  <si>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</si>
  <si>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</si>
  <si>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</si>
  <si>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</si>
  <si>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</si>
  <si>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</si>
  <si>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</si>
  <si>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</si>
  <si>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</si>
  <si>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</si>
  <si>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</si>
  <si>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</si>
  <si>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</si>
  <si>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</si>
  <si>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</si>
  <si>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</si>
  <si>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</si>
  <si>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</si>
  <si>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</si>
  <si>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</si>
  <si>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</si>
  <si>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</si>
  <si>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</si>
  <si>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</si>
  <si>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</si>
  <si>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</si>
  <si>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</si>
  <si>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</si>
  <si>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</si>
  <si>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</si>
  <si>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</si>
  <si>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</si>
  <si>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</si>
  <si>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</si>
  <si>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</si>
  <si>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</si>
  <si>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</si>
  <si>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</si>
  <si>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</si>
  <si>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</si>
  <si>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</si>
  <si>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</si>
  <si>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</si>
  <si>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</si>
  <si>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</si>
  <si>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</si>
  <si>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</si>
  <si>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</si>
  <si>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</si>
  <si>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</si>
  <si>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</si>
  <si>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</si>
  <si>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</si>
  <si>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</si>
  <si>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</si>
  <si>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</si>
  <si>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</si>
  <si>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</si>
  <si>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</si>
  <si>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</si>
  <si>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</si>
  <si>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</si>
  <si>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</si>
  <si>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</si>
  <si>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</si>
  <si>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</si>
  <si>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</si>
  <si>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</si>
  <si>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</si>
  <si>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</si>
  <si>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</si>
  <si>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</si>
  <si>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</si>
  <si>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</si>
  <si>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</si>
  <si>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</si>
  <si>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</si>
  <si>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</si>
  <si>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</si>
  <si>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</si>
  <si>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</si>
  <si>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</si>
  <si>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</si>
  <si>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</si>
  <si>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</si>
  <si>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</si>
  <si>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</si>
  <si>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</si>
  <si>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</si>
  <si>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</si>
  <si>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</si>
  <si>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</si>
  <si>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</si>
  <si>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</si>
  <si>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</si>
  <si>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</si>
  <si>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</si>
  <si>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</si>
  <si>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</si>
  <si>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</si>
  <si>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</si>
  <si>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</si>
  <si>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</si>
  <si>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</si>
  <si>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</si>
  <si>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</si>
  <si>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</si>
  <si>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</si>
  <si>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</si>
  <si>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</si>
  <si>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</si>
  <si>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</si>
  <si>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</si>
  <si>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</si>
  <si>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</si>
  <si>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</si>
  <si>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</si>
  <si>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</si>
  <si>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</si>
  <si>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</si>
  <si>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</si>
  <si>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</si>
  <si>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</si>
  <si>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</si>
  <si>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</si>
  <si>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</si>
  <si>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</si>
  <si>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</si>
  <si>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</si>
  <si>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</si>
  <si>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</si>
  <si>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</si>
  <si>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</si>
  <si>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</si>
  <si>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</si>
  <si>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</si>
  <si>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</si>
  <si>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</si>
  <si>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</si>
  <si>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</si>
  <si>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</si>
  <si>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</si>
  <si>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</si>
  <si>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</si>
  <si>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</si>
  <si>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</si>
  <si>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</si>
  <si>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</si>
  <si>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</si>
  <si>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</si>
  <si>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</si>
  <si>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</si>
  <si>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</si>
  <si>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</si>
  <si>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</si>
  <si>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</si>
  <si>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</si>
  <si>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</si>
  <si>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</si>
  <si>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</si>
  <si>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</si>
  <si>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</si>
  <si>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</si>
  <si>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</si>
  <si>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</si>
  <si>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</si>
  <si>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</si>
  <si>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</si>
  <si>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</si>
  <si>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</si>
  <si>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</si>
  <si>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</si>
  <si>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</si>
  <si>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</si>
  <si>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</si>
  <si>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</si>
  <si>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</si>
  <si>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</si>
  <si>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</si>
  <si>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</si>
  <si>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</si>
  <si>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</si>
  <si>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</si>
  <si>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</si>
  <si>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</si>
  <si>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</si>
  <si>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</si>
  <si>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</si>
  <si>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</si>
  <si>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</si>
  <si>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</si>
  <si>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</si>
  <si>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</si>
  <si>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</si>
  <si>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</si>
  <si>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</si>
  <si>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</si>
  <si>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</si>
  <si>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</si>
  <si>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</si>
  <si>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</si>
  <si>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</si>
  <si>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</si>
  <si>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</si>
  <si>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</si>
  <si>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</si>
  <si>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</si>
  <si>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</si>
  <si>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</si>
  <si>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</si>
  <si>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</si>
  <si>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</si>
  <si>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</si>
  <si>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</si>
  <si>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</si>
  <si>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</si>
  <si>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</si>
  <si>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</si>
  <si>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</si>
  <si>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</si>
  <si>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</si>
  <si>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</si>
  <si>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</si>
  <si>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</si>
  <si>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</si>
  <si>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</si>
  <si>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</si>
  <si>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</si>
  <si>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</si>
  <si>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</si>
  <si>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</si>
  <si>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</si>
  <si>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</si>
  <si>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</si>
  <si>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</si>
  <si>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</si>
  <si>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</si>
  <si>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</si>
  <si>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</si>
  <si>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</si>
  <si>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</si>
  <si>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</si>
  <si>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</si>
  <si>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</si>
  <si>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</si>
  <si>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</si>
  <si>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</si>
  <si>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</si>
  <si>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</si>
  <si>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</si>
  <si>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</si>
  <si>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</si>
  <si>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</si>
  <si>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</si>
  <si>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</si>
  <si>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</si>
  <si>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</si>
  <si>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</si>
  <si>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</si>
  <si>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</si>
  <si>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</si>
  <si>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</si>
  <si>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</si>
  <si>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</si>
  <si>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</si>
  <si>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</si>
  <si>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</si>
  <si>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</si>
  <si>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</si>
  <si>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</si>
  <si>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</si>
  <si>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</si>
  <si>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</si>
  <si>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</si>
  <si>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</si>
  <si>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</si>
  <si>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</si>
  <si>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</si>
  <si>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</si>
  <si>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</si>
  <si>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</si>
  <si>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</si>
  <si>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</si>
  <si>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</si>
  <si>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</si>
  <si>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</si>
  <si>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</si>
  <si>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</si>
  <si>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</si>
  <si>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</si>
  <si>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</si>
  <si>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</si>
  <si>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</si>
  <si>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</si>
  <si>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</si>
  <si>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</si>
  <si>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</si>
  <si>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</si>
  <si>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</si>
  <si>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</si>
  <si>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</si>
  <si>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</si>
  <si>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</si>
  <si>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</si>
  <si>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</si>
  <si>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</si>
  <si>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</si>
  <si>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</si>
  <si>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</si>
  <si>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</si>
  <si>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</si>
  <si>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</si>
  <si>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</si>
  <si>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</si>
  <si>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</si>
  <si>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</si>
  <si>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</si>
  <si>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</si>
  <si>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</si>
  <si>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</si>
  <si>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</si>
  <si>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</si>
  <si>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</si>
  <si>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</si>
  <si>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</si>
  <si>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</si>
  <si>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</si>
  <si>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</si>
  <si>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</si>
  <si>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</si>
  <si>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</si>
  <si>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</si>
  <si>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</si>
  <si>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</si>
  <si>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</si>
  <si>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</si>
  <si>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</si>
  <si>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</si>
  <si>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</si>
  <si>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</si>
  <si>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</si>
  <si>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</si>
  <si>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</si>
  <si>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</si>
  <si>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</si>
  <si>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</si>
  <si>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</si>
  <si>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</si>
  <si>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</si>
  <si>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</si>
  <si>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</si>
  <si>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</si>
  <si>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</si>
  <si>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</si>
  <si>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</si>
  <si>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</si>
  <si>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</si>
  <si>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</si>
  <si>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</si>
  <si>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</si>
  <si>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</si>
  <si>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</si>
  <si>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</si>
  <si>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</si>
  <si>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</si>
  <si>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</si>
  <si>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</si>
  <si>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</si>
  <si>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</si>
  <si>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</si>
  <si>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</si>
  <si>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</si>
  <si>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</si>
  <si>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</si>
  <si>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</si>
  <si>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</si>
  <si>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</si>
  <si>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</si>
  <si>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</si>
  <si>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</si>
  <si>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</si>
  <si>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</si>
  <si>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</si>
  <si>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</si>
  <si>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</si>
  <si>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</si>
  <si>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</si>
  <si>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</si>
  <si>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</si>
  <si>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</si>
  <si>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</si>
  <si>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</si>
  <si>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</si>
  <si>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</si>
  <si>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</si>
  <si>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</si>
  <si>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</si>
  <si>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</si>
  <si>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</si>
  <si>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</si>
  <si>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</si>
  <si>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</si>
  <si>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</si>
  <si>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</si>
  <si>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</si>
  <si>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</si>
  <si>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</si>
  <si>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</si>
  <si>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</si>
  <si>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</si>
  <si>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</si>
  <si>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</si>
  <si>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</si>
  <si>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</si>
  <si>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</si>
  <si>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</si>
  <si>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</si>
  <si>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</si>
  <si>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</si>
  <si>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</si>
  <si>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</si>
  <si>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</si>
  <si>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</si>
  <si>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</si>
  <si>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</si>
  <si>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</si>
  <si>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</si>
  <si>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</si>
  <si>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</si>
  <si>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</si>
  <si>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</si>
  <si>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</si>
  <si>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</si>
  <si>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</si>
  <si>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</si>
  <si>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</si>
  <si>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</si>
  <si>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</si>
  <si>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</si>
  <si>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</si>
  <si>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</si>
  <si>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</si>
  <si>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</si>
  <si>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</si>
  <si>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</si>
  <si>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</si>
  <si>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</si>
  <si>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</si>
  <si>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</si>
  <si>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</si>
  <si>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</si>
  <si>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</si>
  <si>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</si>
  <si>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</si>
  <si>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</si>
  <si>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</si>
  <si>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</si>
  <si>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</si>
  <si>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</si>
  <si>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</si>
  <si>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</si>
  <si>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</si>
  <si>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</si>
  <si>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</si>
  <si>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</si>
  <si>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</si>
  <si>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</si>
  <si>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</si>
  <si>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</si>
  <si>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</si>
  <si>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</si>
  <si>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</si>
  <si>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</si>
  <si>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</si>
  <si>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</si>
  <si>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</si>
  <si>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</si>
  <si>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</si>
  <si>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</si>
  <si>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</si>
  <si>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</si>
  <si>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</si>
  <si>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</si>
  <si>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</si>
  <si>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</si>
  <si>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</si>
  <si>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</si>
  <si>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</si>
  <si>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</si>
  <si>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</si>
  <si>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</si>
  <si>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</si>
  <si>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</si>
  <si>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</si>
  <si>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</si>
  <si>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</si>
  <si>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</si>
  <si>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</si>
  <si>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</si>
  <si>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</si>
  <si>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</si>
  <si>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</si>
  <si>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</si>
  <si>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</si>
  <si>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</si>
  <si>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</si>
  <si>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</si>
  <si>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</si>
  <si>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</si>
  <si>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</si>
  <si>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</si>
  <si>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</si>
  <si>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</si>
  <si>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</si>
  <si>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</si>
  <si>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</si>
  <si>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</si>
  <si>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</si>
  <si>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</si>
  <si>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</si>
  <si>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</si>
  <si>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</si>
  <si>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</si>
  <si>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</si>
  <si>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</si>
  <si>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</si>
  <si>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</si>
  <si>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</si>
  <si>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</si>
  <si>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</si>
  <si>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</si>
  <si>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</si>
  <si>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</si>
  <si>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</si>
  <si>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</si>
  <si>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</si>
  <si>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</si>
  <si>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</si>
  <si>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</si>
  <si>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</si>
  <si>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</si>
  <si>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</si>
  <si>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</si>
  <si>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</si>
  <si>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</si>
  <si>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</si>
  <si>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</si>
  <si>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</si>
  <si>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</si>
  <si>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</si>
  <si>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</si>
  <si>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</si>
  <si>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</si>
  <si>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</si>
  <si>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</si>
  <si>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</si>
  <si>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</si>
  <si>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</si>
  <si>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</si>
  <si>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</si>
  <si>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</si>
  <si>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</si>
  <si>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</si>
  <si>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</si>
  <si>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</si>
  <si>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</si>
  <si>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</si>
  <si>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</si>
  <si>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</si>
  <si>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</si>
  <si>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</si>
  <si>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</si>
  <si>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</si>
  <si>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</si>
  <si>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</si>
  <si>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</si>
  <si>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</si>
  <si>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</si>
  <si>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</si>
  <si>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</si>
  <si>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</si>
  <si>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</si>
  <si>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</si>
  <si>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</si>
  <si>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</si>
  <si>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</si>
  <si>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</si>
  <si>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</si>
  <si>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</si>
  <si>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</si>
  <si>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</si>
  <si>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</si>
  <si>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</si>
  <si>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</si>
  <si>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</si>
  <si>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</si>
  <si>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</si>
  <si>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</si>
  <si>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</si>
  <si>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</si>
  <si>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</si>
  <si>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</si>
  <si>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</si>
  <si>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</si>
  <si>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</si>
  <si>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</si>
  <si>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</si>
  <si>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</si>
  <si>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</si>
  <si>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</si>
  <si>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</si>
  <si>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</si>
  <si>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</si>
  <si>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</si>
  <si>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</si>
  <si>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</si>
  <si>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</si>
  <si>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</si>
  <si>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</si>
  <si>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</si>
  <si>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</si>
  <si>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</si>
  <si>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</si>
  <si>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</si>
  <si>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</si>
  <si>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</si>
  <si>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</si>
  <si>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</si>
  <si>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</si>
  <si>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</si>
  <si>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</si>
  <si>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</si>
  <si>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</si>
  <si>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</si>
  <si>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</si>
  <si>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</si>
  <si>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</si>
  <si>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</si>
  <si>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</si>
  <si>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</si>
  <si>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</si>
  <si>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</si>
  <si>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</si>
  <si>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</si>
  <si>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</si>
  <si>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</si>
  <si>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</si>
  <si>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</si>
  <si>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</si>
  <si>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</si>
  <si>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</si>
  <si>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</si>
  <si>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</si>
  <si>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</si>
  <si>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</si>
  <si>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</si>
  <si>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</si>
  <si>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</si>
  <si>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</si>
  <si>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</si>
  <si>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</si>
  <si>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</si>
  <si>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</si>
  <si>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</si>
  <si>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</si>
  <si>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</si>
  <si>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</si>
  <si>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</si>
  <si>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</si>
  <si>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</si>
  <si>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</si>
  <si>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</si>
  <si>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</si>
  <si>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</si>
  <si>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</si>
  <si>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</si>
  <si>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</si>
  <si>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</si>
  <si>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</si>
  <si>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</si>
  <si>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</si>
  <si>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</si>
  <si>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</si>
  <si>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</si>
  <si>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</si>
  <si>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</si>
  <si>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</si>
  <si>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</si>
  <si>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</si>
  <si>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</si>
  <si>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</si>
  <si>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</si>
  <si>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</si>
  <si>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</si>
  <si>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</si>
  <si>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</si>
  <si>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</si>
  <si>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</si>
  <si>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</si>
  <si>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</si>
  <si>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</si>
  <si>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</si>
  <si>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</si>
  <si>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</si>
  <si>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</si>
  <si>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</si>
  <si>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</si>
  <si>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</si>
  <si>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</si>
  <si>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</si>
  <si>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</si>
  <si>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</si>
  <si>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</si>
  <si>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</si>
  <si>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</si>
  <si>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</si>
  <si>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</si>
  <si>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</si>
  <si>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</si>
  <si>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</si>
  <si>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</si>
  <si>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</si>
  <si>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</si>
  <si>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</si>
  <si>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</si>
  <si>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</si>
  <si>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</si>
  <si>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</si>
  <si>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</si>
  <si>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</si>
  <si>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</si>
  <si>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</si>
  <si>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</si>
  <si>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</si>
  <si>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</si>
  <si>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</si>
  <si>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</si>
  <si>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</si>
  <si>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</si>
  <si>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</si>
  <si>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</si>
  <si>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</si>
  <si>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</si>
  <si>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</si>
  <si>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</si>
  <si>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</si>
  <si>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</si>
  <si>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</si>
  <si>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</si>
  <si>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</si>
  <si>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</si>
  <si>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</si>
  <si>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</si>
  <si>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</si>
  <si>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</si>
  <si>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</si>
  <si>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</si>
  <si>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</si>
  <si>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</si>
  <si>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</si>
  <si>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</si>
  <si>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</si>
  <si>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</si>
  <si>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</si>
  <si>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</si>
  <si>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</si>
  <si>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</si>
  <si>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</si>
  <si>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</si>
  <si>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</si>
  <si>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</si>
  <si>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</si>
  <si>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</si>
  <si>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</si>
  <si>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</si>
  <si>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</si>
  <si>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</si>
  <si>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</si>
  <si>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</si>
  <si>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</si>
  <si>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</si>
  <si>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</si>
  <si>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</si>
  <si>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</si>
  <si>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</si>
  <si>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</si>
  <si>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</si>
  <si>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</si>
  <si>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</si>
  <si>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</si>
  <si>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</si>
  <si>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</si>
  <si>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</si>
  <si>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</si>
  <si>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</si>
  <si>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</si>
  <si>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</si>
  <si>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</si>
  <si>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</si>
  <si>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</si>
  <si>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</si>
  <si>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</si>
  <si>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</si>
  <si>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</si>
  <si>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</si>
  <si>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</si>
  <si>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</si>
  <si>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</si>
  <si>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</si>
  <si>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</si>
  <si>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</si>
  <si>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</si>
  <si>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</si>
  <si>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</si>
  <si>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</si>
  <si>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</si>
  <si>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</si>
  <si>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</si>
  <si>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</si>
  <si>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</si>
  <si>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</si>
  <si>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</si>
  <si>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</si>
  <si>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</si>
  <si>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</si>
  <si>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</si>
  <si>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</si>
  <si>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</si>
  <si>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</si>
  <si>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</si>
  <si>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</si>
  <si>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</si>
  <si>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</si>
  <si>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</si>
  <si>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</si>
  <si>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</si>
  <si>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</si>
  <si>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</si>
  <si>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</si>
  <si>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</si>
  <si>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</si>
  <si>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</si>
  <si>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</si>
  <si>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</si>
  <si>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</si>
  <si>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</si>
  <si>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</si>
  <si>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</si>
  <si>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</si>
  <si>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</si>
  <si>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</si>
  <si>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</si>
  <si>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</si>
  <si>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</si>
  <si>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</si>
  <si>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</si>
  <si>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</si>
  <si>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</si>
  <si>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</si>
  <si>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</si>
  <si>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</si>
  <si>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</si>
  <si>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</si>
  <si>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</si>
  <si>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</si>
  <si>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</si>
  <si>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</si>
  <si>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</si>
  <si>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</si>
  <si>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</si>
  <si>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</si>
  <si>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</si>
  <si>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</si>
  <si>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</si>
  <si>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</si>
  <si>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</si>
  <si>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</si>
  <si>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</si>
  <si>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</si>
  <si>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</si>
  <si>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</si>
  <si>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</si>
  <si>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</si>
  <si>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</si>
  <si>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</si>
  <si>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</si>
  <si>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</si>
  <si>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</si>
  <si>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</si>
  <si>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</si>
  <si>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</si>
  <si>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</si>
  <si>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</si>
  <si>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</si>
  <si>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</si>
  <si>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</si>
  <si>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</si>
  <si>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</si>
  <si>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</si>
  <si>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</si>
  <si>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</si>
  <si>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</si>
  <si>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</si>
  <si>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</si>
  <si>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</si>
  <si>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</si>
  <si>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</si>
  <si>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</si>
  <si>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</si>
  <si>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</si>
  <si>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</si>
  <si>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</si>
  <si>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</si>
  <si>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</si>
  <si>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</si>
  <si>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</si>
  <si>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</si>
  <si>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</si>
  <si>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</si>
  <si>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</si>
  <si>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</si>
  <si>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</si>
  <si>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</si>
  <si>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</si>
  <si>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</si>
  <si>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</si>
  <si>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</si>
  <si>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</si>
  <si>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</si>
  <si>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</si>
  <si>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</si>
  <si>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</si>
  <si>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</si>
  <si>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</si>
  <si>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</si>
  <si>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</si>
  <si>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</si>
  <si>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</si>
  <si>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</si>
  <si>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</si>
  <si>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</si>
  <si>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</si>
  <si>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</si>
  <si>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</si>
  <si>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</si>
  <si>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</si>
  <si>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</si>
  <si>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</si>
  <si>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</si>
  <si>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</si>
  <si>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</si>
  <si>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</si>
  <si>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</si>
  <si>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</si>
  <si>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</si>
  <si>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</si>
  <si>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</si>
  <si>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</si>
  <si>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</si>
  <si>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</si>
  <si>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</si>
  <si>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</si>
  <si>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</si>
  <si>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</si>
  <si>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</si>
  <si>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</si>
  <si>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</si>
  <si>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</si>
  <si>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</si>
  <si>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</si>
  <si>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</si>
  <si>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</si>
  <si>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</si>
  <si>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</si>
  <si>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</si>
  <si>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</si>
  <si>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</si>
  <si>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</si>
  <si>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</si>
  <si>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</si>
  <si>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</si>
  <si>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</si>
  <si>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</si>
  <si>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</si>
  <si>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</si>
  <si>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</si>
  <si>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</si>
  <si>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</si>
  <si>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</si>
  <si>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</si>
  <si>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</si>
  <si>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</si>
  <si>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</si>
  <si>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</si>
  <si>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</si>
  <si>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</si>
  <si>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</si>
  <si>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</si>
  <si>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</si>
  <si>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</si>
  <si>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</si>
  <si>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</si>
  <si>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</si>
  <si>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</si>
  <si>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</si>
  <si>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</si>
  <si>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</si>
  <si>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</si>
  <si>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</si>
  <si>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</si>
  <si>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</si>
  <si>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</si>
  <si>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</si>
  <si>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</si>
  <si>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</si>
  <si>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</si>
  <si>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</si>
  <si>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</si>
  <si>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</si>
  <si>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</si>
  <si>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</si>
  <si>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</si>
  <si>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</si>
  <si>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</si>
  <si>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</si>
  <si>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</si>
  <si>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</si>
  <si>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</si>
  <si>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</si>
  <si>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</si>
  <si>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</si>
  <si>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</si>
  <si>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</si>
  <si>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</si>
  <si>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</si>
  <si>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</si>
  <si>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</si>
  <si>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</si>
  <si>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</si>
  <si>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</si>
  <si>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</si>
  <si>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</si>
  <si>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</si>
  <si>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</si>
  <si>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</si>
  <si>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</si>
  <si>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</si>
  <si>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</si>
  <si>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</si>
  <si>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</si>
  <si>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</si>
  <si>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</si>
  <si>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</si>
  <si>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</si>
  <si>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</si>
  <si>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</si>
  <si>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</si>
  <si>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</si>
  <si>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</si>
  <si>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</si>
  <si>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</si>
  <si>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</si>
  <si>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</si>
  <si>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</si>
  <si>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</si>
  <si>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</si>
  <si>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</si>
  <si>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</si>
  <si>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</si>
  <si>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</si>
  <si>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</si>
  <si>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</si>
  <si>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</si>
  <si>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</si>
  <si>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</si>
  <si>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</si>
  <si>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</si>
  <si>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</si>
  <si>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</si>
  <si>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</si>
  <si>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</si>
  <si>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</si>
  <si>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</si>
  <si>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</si>
  <si>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</si>
  <si>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</si>
  <si>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</si>
  <si>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</si>
  <si>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</si>
  <si>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</si>
  <si>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</si>
  <si>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</si>
  <si>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</si>
  <si>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</si>
  <si>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</si>
  <si>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</si>
  <si>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</si>
  <si>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</si>
  <si>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</si>
  <si>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</si>
  <si>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</si>
  <si>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</si>
  <si>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</si>
  <si>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</si>
  <si>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</si>
  <si>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</si>
  <si>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</si>
  <si>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</si>
  <si>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</si>
  <si>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</si>
  <si>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</si>
  <si>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</si>
  <si>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</si>
  <si>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</si>
  <si>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</si>
  <si>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</si>
  <si>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</si>
  <si>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</si>
  <si>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</si>
  <si>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</si>
  <si>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</si>
  <si>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</si>
  <si>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</si>
  <si>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</si>
  <si>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</si>
  <si>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</si>
  <si>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</si>
  <si>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</si>
  <si>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</si>
  <si>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</si>
  <si>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</si>
  <si>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</si>
  <si>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</si>
  <si>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</si>
  <si>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</si>
  <si>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</si>
  <si>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</si>
  <si>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</si>
  <si>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</si>
  <si>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</si>
  <si>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</si>
  <si>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</si>
  <si>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</si>
  <si>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</si>
  <si>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</si>
  <si>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</si>
  <si>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</si>
  <si>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</si>
  <si>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</si>
  <si>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</si>
  <si>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</si>
  <si>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</si>
  <si>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</si>
  <si>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</si>
  <si>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</si>
  <si>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</si>
  <si>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</si>
  <si>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</si>
  <si>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</si>
  <si>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</si>
  <si>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</si>
  <si>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</si>
  <si>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</si>
  <si>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</si>
  <si>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</si>
  <si>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</si>
  <si>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</si>
  <si>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</si>
  <si>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</si>
  <si>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</si>
  <si>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</si>
  <si>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</si>
  <si>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</si>
  <si>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</si>
  <si>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</si>
  <si>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</si>
  <si>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</si>
  <si>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</si>
  <si>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</si>
  <si>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</si>
  <si>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</si>
  <si>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</si>
  <si>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</si>
  <si>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</si>
  <si>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</si>
  <si>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</si>
  <si>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</si>
  <si>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</si>
  <si>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</si>
  <si>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</si>
  <si>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</si>
  <si>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</si>
  <si>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</si>
  <si>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</si>
  <si>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</si>
  <si>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</si>
  <si>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</si>
  <si>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</si>
  <si>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</si>
  <si>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</si>
  <si>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</si>
  <si>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</si>
  <si>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</si>
  <si>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</si>
  <si>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</si>
  <si>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</si>
  <si>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</si>
  <si>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</si>
  <si>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</si>
  <si>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</si>
  <si>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</si>
  <si>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</si>
  <si>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</si>
  <si>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</si>
  <si>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</si>
  <si>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</si>
  <si>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</si>
  <si>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</si>
  <si>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</si>
  <si>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</si>
  <si>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</si>
  <si>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</si>
  <si>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</si>
  <si>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</si>
  <si>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</si>
  <si>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</si>
  <si>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</si>
  <si>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</si>
  <si>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</si>
  <si>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</si>
  <si>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</si>
  <si>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</si>
  <si>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</si>
  <si>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</si>
  <si>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</si>
  <si>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</si>
  <si>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</si>
  <si>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</si>
  <si>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</si>
  <si>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</si>
  <si>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</si>
  <si>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</si>
  <si>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</si>
  <si>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</si>
  <si>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</si>
  <si>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</si>
  <si>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</si>
  <si>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</si>
  <si>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</si>
  <si>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</si>
  <si>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</si>
  <si>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</si>
  <si>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</si>
  <si>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</si>
  <si>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</si>
  <si>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</si>
  <si>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</si>
  <si>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</si>
  <si>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</si>
  <si>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</si>
  <si>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</si>
  <si>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</si>
  <si>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</si>
  <si>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</si>
  <si>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</si>
  <si>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</si>
  <si>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</si>
  <si>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</si>
  <si>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</si>
  <si>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</si>
  <si>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</si>
  <si>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</si>
  <si>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</si>
  <si>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</si>
  <si>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</si>
  <si>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</si>
  <si>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</si>
  <si>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</si>
  <si>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</si>
  <si>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</si>
  <si>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</si>
  <si>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</si>
  <si>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</si>
  <si>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</si>
  <si>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</si>
  <si>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</si>
  <si>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</si>
  <si>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</si>
  <si>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</si>
  <si>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</si>
  <si>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</si>
  <si>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</si>
  <si>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</si>
  <si>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</si>
  <si>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</si>
  <si>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</si>
  <si>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</si>
  <si>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</si>
  <si>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</si>
  <si>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</si>
  <si>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</si>
  <si>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</si>
  <si>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</si>
  <si>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</si>
  <si>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</si>
  <si>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</si>
  <si>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</si>
  <si>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</si>
  <si>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</si>
  <si>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</si>
  <si>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</si>
  <si>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</si>
  <si>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</si>
  <si>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</si>
  <si>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</si>
  <si>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</si>
  <si>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</si>
  <si>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</si>
  <si>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</si>
  <si>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</si>
  <si>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</si>
  <si>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</si>
  <si>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</si>
  <si>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</si>
  <si>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</si>
  <si>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</si>
  <si>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</si>
  <si>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</si>
  <si>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</si>
  <si>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</si>
  <si>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</si>
  <si>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</si>
  <si>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</si>
  <si>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</si>
  <si>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</si>
  <si>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</si>
  <si>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</si>
  <si>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</si>
  <si>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</si>
  <si>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</si>
  <si>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</si>
  <si>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</si>
  <si>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</si>
  <si>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</si>
  <si>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</si>
  <si>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</si>
  <si>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</si>
  <si>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</si>
  <si>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</si>
  <si>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</si>
  <si>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</si>
  <si>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</si>
  <si>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</si>
  <si>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</si>
  <si>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</si>
  <si>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</si>
  <si>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</si>
  <si>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</si>
  <si>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</si>
  <si>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</si>
  <si>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</si>
  <si>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</si>
  <si>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</si>
  <si>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</si>
  <si>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</si>
  <si>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</si>
  <si>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</si>
  <si>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</si>
  <si>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</si>
  <si>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</si>
  <si>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</si>
  <si>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</si>
  <si>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</si>
  <si>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</si>
  <si>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</si>
  <si>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</si>
  <si>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</si>
  <si>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</si>
  <si>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</si>
  <si>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</si>
  <si>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</si>
  <si>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</si>
  <si>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</si>
  <si>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</si>
  <si>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</si>
  <si>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</si>
  <si>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</si>
  <si>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</si>
  <si>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</si>
  <si>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</si>
  <si>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</si>
  <si>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</si>
  <si>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</si>
  <si>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</si>
  <si>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</si>
  <si>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</si>
  <si>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</si>
  <si>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</si>
  <si>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</si>
  <si>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</si>
  <si>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</si>
  <si>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</si>
  <si>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</si>
  <si>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</si>
  <si>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</si>
  <si>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</si>
  <si>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</si>
  <si>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</si>
  <si>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</si>
  <si>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</si>
  <si>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</si>
  <si>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</si>
  <si>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</si>
  <si>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</si>
  <si>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</si>
  <si>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</si>
  <si>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</si>
  <si>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</si>
  <si>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</si>
  <si>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</si>
  <si>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</si>
  <si>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</si>
  <si>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</si>
  <si>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</si>
  <si>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</si>
  <si>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</si>
  <si>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</si>
  <si>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</si>
  <si>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</si>
  <si>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</si>
  <si>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</si>
  <si>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</si>
  <si>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</si>
  <si>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</si>
  <si>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</si>
  <si>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</si>
  <si>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</si>
  <si>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</si>
  <si>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</si>
  <si>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</si>
  <si>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</si>
  <si>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</si>
  <si>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</si>
  <si>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</si>
  <si>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</si>
  <si>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</si>
  <si>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</si>
  <si>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</si>
  <si>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</si>
  <si>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</si>
  <si>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</si>
  <si>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</si>
  <si>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</si>
  <si>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</si>
  <si>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</si>
  <si>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</si>
  <si>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</si>
  <si>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</si>
  <si>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</si>
  <si>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</si>
  <si>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</si>
  <si>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</si>
  <si>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</si>
  <si>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</si>
  <si>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</si>
  <si>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</si>
  <si>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</si>
  <si>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</si>
  <si>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</si>
  <si>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</si>
  <si>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</si>
  <si>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</si>
  <si>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</si>
  <si>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</si>
  <si>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</si>
  <si>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</si>
  <si>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</si>
  <si>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</si>
  <si>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</si>
  <si>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</si>
  <si>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</si>
  <si>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</si>
  <si>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</si>
  <si>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</si>
  <si>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</si>
  <si>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</si>
  <si>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</si>
  <si>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</si>
  <si>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</si>
  <si>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</si>
  <si>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</si>
  <si>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</si>
  <si>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</si>
  <si>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</si>
  <si>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</si>
  <si>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</si>
  <si>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</si>
  <si>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</si>
  <si>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</si>
  <si>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</si>
  <si>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</si>
  <si>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</si>
  <si>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</si>
  <si>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</si>
  <si>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</si>
  <si>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</si>
  <si>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</si>
  <si>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</si>
  <si>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</si>
  <si>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</si>
  <si>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</si>
  <si>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</si>
  <si>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</si>
  <si>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</si>
  <si>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</si>
  <si>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</si>
  <si>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</si>
  <si>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</si>
  <si>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</si>
  <si>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</si>
  <si>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</si>
  <si>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</si>
  <si>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</si>
  <si>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</si>
  <si>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</si>
  <si>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</si>
  <si>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</si>
  <si>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</si>
  <si>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</si>
  <si>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</si>
  <si>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</si>
  <si>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</si>
  <si>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</si>
  <si>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</si>
  <si>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</si>
  <si>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</si>
  <si>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</si>
  <si>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</si>
  <si>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</si>
  <si>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</si>
  <si>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</si>
  <si>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</si>
  <si>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</si>
  <si>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</si>
  <si>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</si>
  <si>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</si>
  <si>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</si>
  <si>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</si>
  <si>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</si>
  <si>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</si>
  <si>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</si>
  <si>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</si>
  <si>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</si>
  <si>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</si>
  <si>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</si>
  <si>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</si>
  <si>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</si>
  <si>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</si>
  <si>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</si>
  <si>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</si>
  <si>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</si>
  <si>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</si>
  <si>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</si>
  <si>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</si>
  <si>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</si>
  <si>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</si>
  <si>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</si>
  <si>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</si>
  <si>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</si>
  <si>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</si>
  <si>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</si>
  <si>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</si>
  <si>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</si>
  <si>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</si>
  <si>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</si>
  <si>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</si>
  <si>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</si>
  <si>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</si>
  <si>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</si>
  <si>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</si>
  <si>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</si>
  <si>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</si>
  <si>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</si>
  <si>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</si>
  <si>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</si>
  <si>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</si>
  <si>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</si>
  <si>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</si>
  <si>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</si>
  <si>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</si>
  <si>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</si>
  <si>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</si>
  <si>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</si>
  <si>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</si>
  <si>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</si>
  <si>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</si>
  <si>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</si>
  <si>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</si>
  <si>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</si>
  <si>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</si>
  <si>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</si>
  <si>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</si>
  <si>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</si>
  <si>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</si>
  <si>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</si>
  <si>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</si>
  <si>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</si>
  <si>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</si>
  <si>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</si>
  <si>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</si>
  <si>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</si>
  <si>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</si>
  <si>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</si>
  <si>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</si>
  <si>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</si>
  <si>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</si>
  <si>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</si>
  <si>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</si>
  <si>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</si>
  <si>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</si>
  <si>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</si>
  <si>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</si>
  <si>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</si>
  <si>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</si>
  <si>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</si>
  <si>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</si>
  <si>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</si>
  <si>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</si>
  <si>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</si>
  <si>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</si>
  <si>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</si>
  <si>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</si>
  <si>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</si>
  <si>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</si>
  <si>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</si>
  <si>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</si>
  <si>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</si>
  <si>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</si>
  <si>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</si>
  <si>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</si>
  <si>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</si>
  <si>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</si>
  <si>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</si>
  <si>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</si>
  <si>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</si>
  <si>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</si>
  <si>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</si>
  <si>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</si>
  <si>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</si>
  <si>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</si>
  <si>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</si>
  <si>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</si>
  <si>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</si>
  <si>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</si>
  <si>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</si>
  <si>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</si>
  <si>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</si>
  <si>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</si>
  <si>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</si>
  <si>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</si>
  <si>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</si>
  <si>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</si>
  <si>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</si>
  <si>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</si>
  <si>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</si>
  <si>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</si>
  <si>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</si>
  <si>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</si>
  <si>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</si>
  <si>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</si>
  <si>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</si>
  <si>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</si>
  <si>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</si>
  <si>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</si>
  <si>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</si>
  <si>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</si>
  <si>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</si>
  <si>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</si>
  <si>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</si>
  <si>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</si>
  <si>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</si>
  <si>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</si>
  <si>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</si>
  <si>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</si>
  <si>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</si>
  <si>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</si>
  <si>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</si>
  <si>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</si>
  <si>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</si>
  <si>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</si>
  <si>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</si>
  <si>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</si>
  <si>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</si>
  <si>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</si>
  <si>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</si>
  <si>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</si>
  <si>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</si>
  <si>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</si>
  <si>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</si>
  <si>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</si>
  <si>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</si>
  <si>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</si>
  <si>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</si>
  <si>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</si>
  <si>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</si>
  <si>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</si>
  <si>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</si>
  <si>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</si>
  <si>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</si>
  <si>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</si>
  <si>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</si>
  <si>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</si>
  <si>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</si>
  <si>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</si>
  <si>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</si>
  <si>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</si>
  <si>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</si>
  <si>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</si>
  <si>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</si>
  <si>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</si>
  <si>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</si>
  <si>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</si>
  <si>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</si>
  <si>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</si>
  <si>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</si>
  <si>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</si>
  <si>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</si>
  <si>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</si>
  <si>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</si>
  <si>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</si>
  <si>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</si>
  <si>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</si>
  <si>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</si>
  <si>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</si>
  <si>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</si>
  <si>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</si>
  <si>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</si>
  <si>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</si>
  <si>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</si>
  <si>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</si>
  <si>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</si>
  <si>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</si>
  <si>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</si>
  <si>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</si>
  <si>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</si>
  <si>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</si>
  <si>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</si>
  <si>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</si>
  <si>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</si>
  <si>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</si>
  <si>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</si>
  <si>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</si>
  <si>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</si>
  <si>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</si>
  <si>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</si>
  <si>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</si>
  <si>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</si>
  <si>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</si>
  <si>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</si>
  <si>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</si>
  <si>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</si>
  <si>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</si>
  <si>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</si>
  <si>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</si>
  <si>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</si>
  <si>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</si>
  <si>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</si>
  <si>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</si>
  <si>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</si>
  <si>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</si>
  <si>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</si>
  <si>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</si>
  <si>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</si>
  <si>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</si>
  <si>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</si>
  <si>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</si>
  <si>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</si>
  <si>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</si>
  <si>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</si>
  <si>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</si>
  <si>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</si>
  <si>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</si>
  <si>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</si>
  <si>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</si>
  <si>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</si>
  <si>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</si>
  <si>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</si>
  <si>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</si>
  <si>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</si>
  <si>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</si>
  <si>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</si>
  <si>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</si>
  <si>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</si>
  <si>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</si>
  <si>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</si>
  <si>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</si>
  <si>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</si>
  <si>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</si>
  <si>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</si>
  <si>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</si>
  <si>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</si>
  <si>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</si>
  <si>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</si>
  <si>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</si>
  <si>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</si>
  <si>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</si>
  <si>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</si>
  <si>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</si>
  <si>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</si>
  <si>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</si>
  <si>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</si>
  <si>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</si>
  <si>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</si>
  <si>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</si>
  <si>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</si>
  <si>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</si>
  <si>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</si>
  <si>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</si>
  <si>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</si>
  <si>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</si>
  <si>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</si>
  <si>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</si>
  <si>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</si>
  <si>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</si>
  <si>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</si>
  <si>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</si>
  <si>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</si>
  <si>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</si>
  <si>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</si>
  <si>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</si>
  <si>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</si>
  <si>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</si>
  <si>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</si>
  <si>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</si>
  <si>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</si>
  <si>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</si>
  <si>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</si>
  <si>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</si>
  <si>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</si>
  <si>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</si>
  <si>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</si>
  <si>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</si>
  <si>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</si>
  <si>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</si>
  <si>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</si>
  <si>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</si>
  <si>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</si>
  <si>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</si>
  <si>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</si>
  <si>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</si>
  <si>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</si>
  <si>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</si>
  <si>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</si>
  <si>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</si>
  <si>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</si>
  <si>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</si>
  <si>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</si>
  <si>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</si>
  <si>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</si>
  <si>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</si>
  <si>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</si>
  <si>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</si>
  <si>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</si>
  <si>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</si>
  <si>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</si>
  <si>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</si>
  <si>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</si>
  <si>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</si>
  <si>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</si>
  <si>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</si>
  <si>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</si>
  <si>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</si>
  <si>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</si>
  <si>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</si>
  <si>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</si>
  <si>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</si>
  <si>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</si>
  <si>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</si>
  <si>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</si>
  <si>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</si>
  <si>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</si>
  <si>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</si>
  <si>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</si>
  <si>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</si>
  <si>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</si>
  <si>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</si>
  <si>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</si>
  <si>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</si>
  <si>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</si>
  <si>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</si>
  <si>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</si>
  <si>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</si>
  <si>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</si>
  <si>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</si>
  <si>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</si>
  <si>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</si>
  <si>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</si>
  <si>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</si>
  <si>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</si>
  <si>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</si>
  <si>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</si>
  <si>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</si>
  <si>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</si>
  <si>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</si>
  <si>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</si>
  <si>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</si>
  <si>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</si>
  <si>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</si>
  <si>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</si>
  <si>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</si>
  <si>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</si>
  <si>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</si>
  <si>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</si>
  <si>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</si>
  <si>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</si>
  <si>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</si>
  <si>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</si>
  <si>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</si>
  <si>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</si>
  <si>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</si>
  <si>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</si>
  <si>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</si>
  <si>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</si>
  <si>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</si>
  <si>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</si>
  <si>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</si>
  <si>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</si>
  <si>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</si>
  <si>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</si>
  <si>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</si>
  <si>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</si>
  <si>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</si>
  <si>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</si>
  <si>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</si>
  <si>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</si>
  <si>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</si>
  <si>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</si>
  <si>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</si>
  <si>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</si>
  <si>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</si>
  <si>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</si>
  <si>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</si>
  <si>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</si>
  <si>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</si>
  <si>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</si>
  <si>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</si>
  <si>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</si>
  <si>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</si>
  <si>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</si>
  <si>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</si>
  <si>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</si>
  <si>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</si>
  <si>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</si>
  <si>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</si>
  <si>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</si>
  <si>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</si>
  <si>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</si>
  <si>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</si>
  <si>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</si>
  <si>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</si>
  <si>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</si>
  <si>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</si>
  <si>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</si>
  <si>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</si>
  <si>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</si>
  <si>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</si>
  <si>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</si>
  <si>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</si>
  <si>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</si>
  <si>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</si>
  <si>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</si>
  <si>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</si>
  <si>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</si>
  <si>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</si>
  <si>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</si>
  <si>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</si>
  <si>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</si>
  <si>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</si>
  <si>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</si>
  <si>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</si>
  <si>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</si>
  <si>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</si>
  <si>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</si>
  <si>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</si>
  <si>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</si>
  <si>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</si>
  <si>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</si>
  <si>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</si>
  <si>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</si>
  <si>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</si>
  <si>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</si>
  <si>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</si>
  <si>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</si>
  <si>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</si>
  <si>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</si>
  <si>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</si>
  <si>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</si>
  <si>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</si>
  <si>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</si>
  <si>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</si>
  <si>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</si>
  <si>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</si>
  <si>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</si>
  <si>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</si>
  <si>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</si>
  <si>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</si>
  <si>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</si>
  <si>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</si>
  <si>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</si>
  <si>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</si>
  <si>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</si>
  <si>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</si>
  <si>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</si>
  <si>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</si>
  <si>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</si>
  <si>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</si>
  <si>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</si>
  <si>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</si>
  <si>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</si>
  <si>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</si>
  <si>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</si>
  <si>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</si>
  <si>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</si>
  <si>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</si>
  <si>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</si>
  <si>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</si>
  <si>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</si>
  <si>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</si>
  <si>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</si>
  <si>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</si>
  <si>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</si>
  <si>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</si>
  <si>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</si>
  <si>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</si>
  <si>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</si>
  <si>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</si>
  <si>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</si>
  <si>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</si>
  <si>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</si>
  <si>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</si>
  <si>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</si>
  <si>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</si>
  <si>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</si>
  <si>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</si>
  <si>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</si>
  <si>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</si>
  <si>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</si>
  <si>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</si>
  <si>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</si>
  <si>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</si>
  <si>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</si>
  <si>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</si>
  <si>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</si>
  <si>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</si>
  <si>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</si>
  <si>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</si>
  <si>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</si>
  <si>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</si>
  <si>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</si>
  <si>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</si>
  <si>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</si>
  <si>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</si>
  <si>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</si>
  <si>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</si>
  <si>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</si>
  <si>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</si>
  <si>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</si>
  <si>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</si>
  <si>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</si>
  <si>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</si>
  <si>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</si>
  <si>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</si>
  <si>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</si>
  <si>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</si>
  <si>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</si>
  <si>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</si>
  <si>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</si>
  <si>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</si>
  <si>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</si>
  <si>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</si>
  <si>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</si>
  <si>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</si>
  <si>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</si>
  <si>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</si>
  <si>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</si>
  <si>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</si>
  <si>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</si>
  <si>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</si>
  <si>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</si>
  <si>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</si>
  <si>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</si>
  <si>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</si>
  <si>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</si>
  <si>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</si>
  <si>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</si>
  <si>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</si>
  <si>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</si>
  <si>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</si>
  <si>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</si>
  <si>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</si>
  <si>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</si>
  <si>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</si>
  <si>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</si>
  <si>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</si>
  <si>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</si>
  <si>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</si>
  <si>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</si>
  <si>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</si>
  <si>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</si>
  <si>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</si>
  <si>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</si>
  <si>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</si>
  <si>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</si>
  <si>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</si>
  <si>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</si>
  <si>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</si>
  <si>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</si>
  <si>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</si>
  <si>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</si>
  <si>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</si>
  <si>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</si>
  <si>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</si>
  <si>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</si>
  <si>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</si>
  <si>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</si>
  <si>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</si>
  <si>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</si>
  <si>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</si>
  <si>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</si>
  <si>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</si>
  <si>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</si>
  <si>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</si>
  <si>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</si>
  <si>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</si>
  <si>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</si>
  <si>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</si>
  <si>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</si>
  <si>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</si>
  <si>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</si>
  <si>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</si>
  <si>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</si>
  <si>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</si>
  <si>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</si>
  <si>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</si>
  <si>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</si>
  <si>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</si>
  <si>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</si>
  <si>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</si>
  <si>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</si>
  <si>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</si>
  <si>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</si>
  <si>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</si>
  <si>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</si>
  <si>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</si>
  <si>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</si>
  <si>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</si>
  <si>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</si>
  <si>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</si>
  <si>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</si>
  <si>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</si>
  <si>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</si>
  <si>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</si>
  <si>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</si>
  <si>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</si>
  <si>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</si>
  <si>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</si>
  <si>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</si>
  <si>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</si>
  <si>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</si>
  <si>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</si>
  <si>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</si>
  <si>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</si>
  <si>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</si>
  <si>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</si>
  <si>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</si>
  <si>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</si>
  <si>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</si>
  <si>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</si>
  <si>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</si>
  <si>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</si>
  <si>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</si>
  <si>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</si>
  <si>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</si>
  <si>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</si>
  <si>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</si>
  <si>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</si>
  <si>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</si>
  <si>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</si>
  <si>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</si>
  <si>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</si>
  <si>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</si>
  <si>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</si>
  <si>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</si>
  <si>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</si>
  <si>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</si>
  <si>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</si>
  <si>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</si>
  <si>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</si>
  <si>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</si>
  <si>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</si>
  <si>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</si>
  <si>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</si>
  <si>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</si>
  <si>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</si>
  <si>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</si>
  <si>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</si>
  <si>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</si>
  <si>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</si>
  <si>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</si>
  <si>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</si>
  <si>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</si>
  <si>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</si>
  <si>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</si>
  <si>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</si>
  <si>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</si>
  <si>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</si>
  <si>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</si>
  <si>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</si>
  <si>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</si>
  <si>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</si>
  <si>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</si>
  <si>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</si>
  <si>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</si>
  <si>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</si>
  <si>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</si>
  <si>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</si>
  <si>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</si>
  <si>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</si>
  <si>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</si>
  <si>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</si>
  <si>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</si>
  <si>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</si>
  <si>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</si>
  <si>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</si>
  <si>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</si>
  <si>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</si>
  <si>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</si>
  <si>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</si>
  <si>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</si>
  <si>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</si>
  <si>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</si>
  <si>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</si>
  <si>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</si>
  <si>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</si>
  <si>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</si>
  <si>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</si>
  <si>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</si>
  <si>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</si>
  <si>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</si>
  <si>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</si>
  <si>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</si>
  <si>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</si>
  <si>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</si>
  <si>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</si>
  <si>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</si>
  <si>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</si>
  <si>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</si>
  <si>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</si>
  <si>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</si>
  <si>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</si>
  <si>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</si>
  <si>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</si>
  <si>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</si>
  <si>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</si>
  <si>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</si>
  <si>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</si>
  <si>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</si>
  <si>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</si>
  <si>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</si>
  <si>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</si>
  <si>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</si>
  <si>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</si>
  <si>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</si>
  <si>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</si>
  <si>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</si>
  <si>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</si>
  <si>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</si>
  <si>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</si>
  <si>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</si>
  <si>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</si>
  <si>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</si>
  <si>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</si>
  <si>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</si>
  <si>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</si>
  <si>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</si>
  <si>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</si>
  <si>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</si>
  <si>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</si>
  <si>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</si>
  <si>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</si>
  <si>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</si>
  <si>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</si>
  <si>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</si>
  <si>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</si>
  <si>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</si>
  <si>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</si>
  <si>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</si>
  <si>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</si>
  <si>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</si>
  <si>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</si>
  <si>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</si>
  <si>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</si>
  <si>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</si>
  <si>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</si>
  <si>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</si>
  <si>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</si>
  <si>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</si>
  <si>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</si>
  <si>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</si>
  <si>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</si>
  <si>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</si>
  <si>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</si>
  <si>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</si>
  <si>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</si>
  <si>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</si>
  <si>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</si>
  <si>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</si>
  <si>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</si>
  <si>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</si>
  <si>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</si>
  <si>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</si>
  <si>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</si>
  <si>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</si>
  <si>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</si>
  <si>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</si>
  <si>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</si>
  <si>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</si>
  <si>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</si>
  <si>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</si>
  <si>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</si>
  <si>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</si>
  <si>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</si>
  <si>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</si>
  <si>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</si>
  <si>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</si>
  <si>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</si>
  <si>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</si>
  <si>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</si>
  <si>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</si>
  <si>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</si>
  <si>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</si>
  <si>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</si>
  <si>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</si>
  <si>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</si>
  <si>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</si>
  <si>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</si>
  <si>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</si>
  <si>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</si>
  <si>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</si>
  <si>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</si>
  <si>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</si>
  <si>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</si>
  <si>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</si>
  <si>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</si>
  <si>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</si>
  <si>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</si>
  <si>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</si>
  <si>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</si>
  <si>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</si>
  <si>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</si>
  <si>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</si>
  <si>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</si>
  <si>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</si>
  <si>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</si>
  <si>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</si>
  <si>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</si>
  <si>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</si>
  <si>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</si>
  <si>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</si>
  <si>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</si>
  <si>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</si>
  <si>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</si>
  <si>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</si>
  <si>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</si>
  <si>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</si>
  <si>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</si>
  <si>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</si>
  <si>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</si>
  <si>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</si>
  <si>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</si>
  <si>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</si>
  <si>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</si>
  <si>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</si>
  <si>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</si>
  <si>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</si>
  <si>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</si>
  <si>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</si>
  <si>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</si>
  <si>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</si>
  <si>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</si>
  <si>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</si>
  <si>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</si>
  <si>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</si>
  <si>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</si>
  <si>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</si>
  <si>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</si>
  <si>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</si>
  <si>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</si>
  <si>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</si>
  <si>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</si>
  <si>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</si>
  <si>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</si>
  <si>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</si>
  <si>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</si>
  <si>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</si>
  <si>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</si>
  <si>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</si>
  <si>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</si>
  <si>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</si>
  <si>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</si>
  <si>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</si>
  <si>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</si>
  <si>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</si>
  <si>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</si>
  <si>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</si>
  <si>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</si>
  <si>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</si>
  <si>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</si>
  <si>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</si>
  <si>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</si>
  <si>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</si>
  <si>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</si>
  <si>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</si>
  <si>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</si>
  <si>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</si>
  <si>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</si>
  <si>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</si>
  <si>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</si>
  <si>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</si>
  <si>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</si>
  <si>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</si>
  <si>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</si>
  <si>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</si>
  <si>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</si>
  <si>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</si>
  <si>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</si>
  <si>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</si>
  <si>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</si>
  <si>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</si>
  <si>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</si>
  <si>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</si>
  <si>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</si>
  <si>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</si>
  <si>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</si>
  <si>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</si>
  <si>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</si>
  <si>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</si>
  <si>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</si>
  <si>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</si>
  <si>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</si>
  <si>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</si>
  <si>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</si>
  <si>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</si>
  <si>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</si>
  <si>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</si>
  <si>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</si>
  <si>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</si>
  <si>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</si>
  <si>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</si>
  <si>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</si>
  <si>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</si>
  <si>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</si>
  <si>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</si>
  <si>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</si>
  <si>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</si>
  <si>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</si>
  <si>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</si>
  <si>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</si>
  <si>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</si>
  <si>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</si>
  <si>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</si>
  <si>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</si>
  <si>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</si>
  <si>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</si>
  <si>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</si>
  <si>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</si>
  <si>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</si>
  <si>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</si>
  <si>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</si>
  <si>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</si>
  <si>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</si>
  <si>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</si>
  <si>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</si>
  <si>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</si>
  <si>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</si>
  <si>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</si>
  <si>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</si>
  <si>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</si>
  <si>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</si>
  <si>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</si>
  <si>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</si>
  <si>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</si>
  <si>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</si>
  <si>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</si>
  <si>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</si>
  <si>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</si>
  <si>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</si>
  <si>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</si>
  <si>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</si>
  <si>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</si>
  <si>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</si>
  <si>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</si>
  <si>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</si>
  <si>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</si>
  <si>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</si>
  <si>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</si>
  <si>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</si>
  <si>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</si>
  <si>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</si>
  <si>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</si>
  <si>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</si>
  <si>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</si>
  <si>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</si>
  <si>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</si>
  <si>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</si>
  <si>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</si>
  <si>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</si>
  <si>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</si>
  <si>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</si>
  <si>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</si>
  <si>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</si>
  <si>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</si>
  <si>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</si>
  <si>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</si>
  <si>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</si>
  <si>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</si>
  <si>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</si>
  <si>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</si>
  <si>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</si>
  <si>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</si>
  <si>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</si>
  <si>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</si>
  <si>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</si>
  <si>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</si>
  <si>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</si>
  <si>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</si>
  <si>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</si>
  <si>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</si>
  <si>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</si>
  <si>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</si>
  <si>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</si>
  <si>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</si>
  <si>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</si>
  <si>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</si>
  <si>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</si>
  <si>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</si>
  <si>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</si>
  <si>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</si>
  <si>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</si>
  <si>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</si>
  <si>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</si>
  <si>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</si>
  <si>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</si>
  <si>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</si>
  <si>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</si>
  <si>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</si>
  <si>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</si>
  <si>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</si>
  <si>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</si>
  <si>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</si>
  <si>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</si>
  <si>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</si>
  <si>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</si>
  <si>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</si>
  <si>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</si>
  <si>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</si>
  <si>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</si>
  <si>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</si>
  <si>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</si>
  <si>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</si>
  <si>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</si>
  <si>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</si>
  <si>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</si>
  <si>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</si>
  <si>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</si>
  <si>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</si>
  <si>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</si>
  <si>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</si>
  <si>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</si>
  <si>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</si>
  <si>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</si>
  <si>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</si>
  <si>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</si>
  <si>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</si>
  <si>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</si>
  <si>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</si>
  <si>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</si>
  <si>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</si>
  <si>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</si>
  <si>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</si>
  <si>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</si>
  <si>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</si>
  <si>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</si>
  <si>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</si>
  <si>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</si>
  <si>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</si>
  <si>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</si>
  <si>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</si>
  <si>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</si>
  <si>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</si>
  <si>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</si>
  <si>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</si>
  <si>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</si>
  <si>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</si>
  <si>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</si>
  <si>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</si>
  <si>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</si>
  <si>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</si>
  <si>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</si>
  <si>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</si>
  <si>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</si>
  <si>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</si>
  <si>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</si>
  <si>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</si>
  <si>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</si>
  <si>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</si>
  <si>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</si>
  <si>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</si>
  <si>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</si>
  <si>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</si>
  <si>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</si>
  <si>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</si>
  <si>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</si>
  <si>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</si>
  <si>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</si>
  <si>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</si>
  <si>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</si>
  <si>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</si>
  <si>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</si>
  <si>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</si>
  <si>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</si>
  <si>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</si>
  <si>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</si>
  <si>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</si>
  <si>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</si>
  <si>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</si>
  <si>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</si>
  <si>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</si>
  <si>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</si>
  <si>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</si>
  <si>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</si>
  <si>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</si>
  <si>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</si>
  <si>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</si>
  <si>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</si>
  <si>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</si>
  <si>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</si>
  <si>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</si>
  <si>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</si>
  <si>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</si>
  <si>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</si>
  <si>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</si>
  <si>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</si>
  <si>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</si>
  <si>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</si>
  <si>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</si>
  <si>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</si>
  <si>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</si>
  <si>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</si>
  <si>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</si>
  <si>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</si>
  <si>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</si>
  <si>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</si>
  <si>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</si>
  <si>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</si>
  <si>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</si>
  <si>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</si>
  <si>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</si>
  <si>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</si>
  <si>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</si>
  <si>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</si>
  <si>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</si>
  <si>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</si>
  <si>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</si>
  <si>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</si>
  <si>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</si>
  <si>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</si>
  <si>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</si>
  <si>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</si>
  <si>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</si>
  <si>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</si>
  <si>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</si>
  <si>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</si>
  <si>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</si>
  <si>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</si>
  <si>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</si>
  <si>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</si>
  <si>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</si>
  <si>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</si>
  <si>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</si>
  <si>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</si>
  <si>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</si>
  <si>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</si>
  <si>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</si>
  <si>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</si>
  <si>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</si>
  <si>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</si>
  <si>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</si>
  <si>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</si>
  <si>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</si>
  <si>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</si>
  <si>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</si>
  <si>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</si>
  <si>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</si>
  <si>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</si>
  <si>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</si>
  <si>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</si>
  <si>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</si>
  <si>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</si>
  <si>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</si>
  <si>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</si>
  <si>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</si>
  <si>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</si>
  <si>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</si>
  <si>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</si>
  <si>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</si>
  <si>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</si>
  <si>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</si>
  <si>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</si>
  <si>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</si>
  <si>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</si>
  <si>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</si>
  <si>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</si>
  <si>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</si>
  <si>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</si>
  <si>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</si>
  <si>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</si>
  <si>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</si>
  <si>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</si>
  <si>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</si>
  <si>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</si>
  <si>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</si>
  <si>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</si>
  <si>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</si>
  <si>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</si>
  <si>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</si>
  <si>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</si>
  <si>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</si>
  <si>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</si>
  <si>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</si>
  <si>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</si>
  <si>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</si>
  <si>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</si>
  <si>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</si>
  <si>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</si>
  <si>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</si>
  <si>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</si>
  <si>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</si>
  <si>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</si>
  <si>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</si>
  <si>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</si>
  <si>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</si>
  <si>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</si>
  <si>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</si>
  <si>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</si>
  <si>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</si>
  <si>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</si>
  <si>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</si>
  <si>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</si>
  <si>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</si>
  <si>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</si>
  <si>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</si>
  <si>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</si>
  <si>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</si>
  <si>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</si>
  <si>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</si>
  <si>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</si>
  <si>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</si>
  <si>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</si>
  <si>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</si>
  <si>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</si>
  <si>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</si>
  <si>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</si>
  <si>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</si>
  <si>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</si>
  <si>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</si>
  <si>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</si>
  <si>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</si>
  <si>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</si>
  <si>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</si>
  <si>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</si>
  <si>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</si>
  <si>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</si>
  <si>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</si>
  <si>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</si>
  <si>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</si>
  <si>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</si>
  <si>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</si>
  <si>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</si>
  <si>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</si>
  <si>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</si>
  <si>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</si>
  <si>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</si>
  <si>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</si>
  <si>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</si>
  <si>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</si>
  <si>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</si>
  <si>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</si>
  <si>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</si>
  <si>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</si>
  <si>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</si>
  <si>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</si>
  <si>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</si>
  <si>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</si>
  <si>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</si>
  <si>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</si>
  <si>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</si>
  <si>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</si>
  <si>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</si>
  <si>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</si>
  <si>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</si>
  <si>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</si>
  <si>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</si>
  <si>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</si>
  <si>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</si>
  <si>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</si>
  <si>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</si>
  <si>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</si>
  <si>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</si>
  <si>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</si>
  <si>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</si>
  <si>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</si>
  <si>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</si>
  <si>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</si>
  <si>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</si>
  <si>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</si>
  <si>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</si>
  <si>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</si>
  <si>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</si>
  <si>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</si>
  <si>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</si>
  <si>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</si>
  <si>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</si>
  <si>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</si>
  <si>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</si>
  <si>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</si>
  <si>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</si>
  <si>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</si>
  <si>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</si>
  <si>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</si>
  <si>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</si>
  <si>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</si>
  <si>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</si>
  <si>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</si>
  <si>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</si>
  <si>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</si>
  <si>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</si>
  <si>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</si>
  <si>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</si>
  <si>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</si>
  <si>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</si>
  <si>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</si>
  <si>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</si>
  <si>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</si>
  <si>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</si>
  <si>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</si>
  <si>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</si>
  <si>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</si>
  <si>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</si>
  <si>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</si>
  <si>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</si>
  <si>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</si>
  <si>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</si>
  <si>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</si>
  <si>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</si>
  <si>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</si>
  <si>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</si>
  <si>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</si>
  <si>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</si>
  <si>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</si>
  <si>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</si>
  <si>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</si>
  <si>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</si>
  <si>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</si>
  <si>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</si>
  <si>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</si>
  <si>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</si>
  <si>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</si>
  <si>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</si>
  <si>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</si>
  <si>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</si>
  <si>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</si>
  <si>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</si>
  <si>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</si>
  <si>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</si>
  <si>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</si>
  <si>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</si>
  <si>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</si>
  <si>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</si>
  <si>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</si>
  <si>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</si>
  <si>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</si>
  <si>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</si>
  <si>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</si>
  <si>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</si>
  <si>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</si>
  <si>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</si>
  <si>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</si>
  <si>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</si>
  <si>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</si>
  <si>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</si>
  <si>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</si>
  <si>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</si>
  <si>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</si>
  <si>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</si>
  <si>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</si>
  <si>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</si>
  <si>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</si>
  <si>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</si>
  <si>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</si>
  <si>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</si>
  <si>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</si>
  <si>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</si>
  <si>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</si>
  <si>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</si>
  <si>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</si>
  <si>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</si>
  <si>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</si>
  <si>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</si>
  <si>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</si>
  <si>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</si>
  <si>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</si>
  <si>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</si>
  <si>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</si>
  <si>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</si>
  <si>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</si>
  <si>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</si>
  <si>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</si>
  <si>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</si>
  <si>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</si>
  <si>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</si>
  <si>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</si>
  <si>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</si>
  <si>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</si>
  <si>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</si>
  <si>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</si>
  <si>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</si>
  <si>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</si>
  <si>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</si>
  <si>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</si>
  <si>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</si>
  <si>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</si>
  <si>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</si>
  <si>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</si>
  <si>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</si>
  <si>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</si>
  <si>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</si>
  <si>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</si>
  <si>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</si>
  <si>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</si>
  <si>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</si>
  <si>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</si>
  <si>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</si>
  <si>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</si>
  <si>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</si>
  <si>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</si>
  <si>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</si>
  <si>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</si>
  <si>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</si>
  <si>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</si>
  <si>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</si>
  <si>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</si>
  <si>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</si>
  <si>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</si>
  <si>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</si>
  <si>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</si>
  <si>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</si>
  <si>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</si>
  <si>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</si>
  <si>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</si>
  <si>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</si>
  <si>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</si>
  <si>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</si>
  <si>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</si>
  <si>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</si>
  <si>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</si>
  <si>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</si>
  <si>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</si>
  <si>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</si>
  <si>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</si>
  <si>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</si>
  <si>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</si>
  <si>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</si>
  <si>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</si>
  <si>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</si>
  <si>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</si>
  <si>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</si>
  <si>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</si>
  <si>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</si>
  <si>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</si>
  <si>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</si>
  <si>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</si>
  <si>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</si>
  <si>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</si>
  <si>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</si>
  <si>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</si>
  <si>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</si>
  <si>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</si>
  <si>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</si>
  <si>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</si>
  <si>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</si>
  <si>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</si>
  <si>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</si>
  <si>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</si>
  <si>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</si>
  <si>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</si>
  <si>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</si>
  <si>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</si>
  <si>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</si>
  <si>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</si>
  <si>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</si>
  <si>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</si>
  <si>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</si>
  <si>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</si>
  <si>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</si>
  <si>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</si>
  <si>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</si>
  <si>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</si>
  <si>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</si>
  <si>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</si>
  <si>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</si>
  <si>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</si>
  <si>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</si>
  <si>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</si>
  <si>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</si>
  <si>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</si>
  <si>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</si>
  <si>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</si>
  <si>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</si>
  <si>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</si>
  <si>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</si>
  <si>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</si>
  <si>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</si>
  <si>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</si>
  <si>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</si>
  <si>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</si>
  <si>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</si>
  <si>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</si>
  <si>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</si>
  <si>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</si>
  <si>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</si>
  <si>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</si>
  <si>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</si>
  <si>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</si>
  <si>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</si>
  <si>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</si>
  <si>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</si>
  <si>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</si>
  <si>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</si>
  <si>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</si>
  <si>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</si>
  <si>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</si>
  <si>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</si>
  <si>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</si>
  <si>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</si>
  <si>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</si>
  <si>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</si>
  <si>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</si>
  <si>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</si>
  <si>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</si>
  <si>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</si>
  <si>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</si>
  <si>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</si>
  <si>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</si>
  <si>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</si>
  <si>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</si>
  <si>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</si>
  <si>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</si>
  <si>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</si>
  <si>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</si>
  <si>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</si>
  <si>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</si>
  <si>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</si>
  <si>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</si>
  <si>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</si>
  <si>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</si>
  <si>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</si>
  <si>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</si>
  <si>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</si>
  <si>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</si>
  <si>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</si>
  <si>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</si>
  <si>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</si>
  <si>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</si>
  <si>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</si>
  <si>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</si>
  <si>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</si>
  <si>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</si>
  <si>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</si>
  <si>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</si>
  <si>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</si>
  <si>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</si>
  <si>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</si>
  <si>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</si>
  <si>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</si>
  <si>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</si>
  <si>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</si>
  <si>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</si>
  <si>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</si>
  <si>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</si>
  <si>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</si>
  <si>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</si>
  <si>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</si>
  <si>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</si>
  <si>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</si>
  <si>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</si>
  <si>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</si>
  <si>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</si>
  <si>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</si>
  <si>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</si>
  <si>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</si>
  <si>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</si>
  <si>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</si>
  <si>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</si>
  <si>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</si>
  <si>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</si>
  <si>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</si>
  <si>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</si>
  <si>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</si>
  <si>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</si>
  <si>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</si>
  <si>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</si>
  <si>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</si>
  <si>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</si>
  <si>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</si>
  <si>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</si>
  <si>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</si>
  <si>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</si>
  <si>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</si>
  <si>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</si>
  <si>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</si>
  <si>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</si>
  <si>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</si>
  <si>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</si>
  <si>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</si>
  <si>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</si>
  <si>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</si>
  <si>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</si>
  <si>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</si>
  <si>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</si>
  <si>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</si>
  <si>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</si>
  <si>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</si>
  <si>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</si>
  <si>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</si>
  <si>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</si>
  <si>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</si>
  <si>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</si>
  <si>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</si>
  <si>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</si>
  <si>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</si>
  <si>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</si>
  <si>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</si>
  <si>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</si>
  <si>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</si>
  <si>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</si>
  <si>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</si>
  <si>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</si>
  <si>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</si>
  <si>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</si>
  <si>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</si>
  <si>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</si>
  <si>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</si>
  <si>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</si>
  <si>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</si>
  <si>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</si>
  <si>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</si>
  <si>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</si>
  <si>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</si>
  <si>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</si>
  <si>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</si>
  <si>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</si>
  <si>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</si>
  <si>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</si>
  <si>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</si>
  <si>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</si>
  <si>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</si>
  <si>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</si>
  <si>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</si>
  <si>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</si>
  <si>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</si>
  <si>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</si>
  <si>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</si>
  <si>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</si>
  <si>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</si>
  <si>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</si>
  <si>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</si>
  <si>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</si>
  <si>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</si>
  <si>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</si>
  <si>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</si>
  <si>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</si>
  <si>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</si>
  <si>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</si>
  <si>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</si>
  <si>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</si>
  <si>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</si>
  <si>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</si>
  <si>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</si>
  <si>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</si>
  <si>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</si>
  <si>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</si>
  <si>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</si>
  <si>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</si>
  <si>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</si>
  <si>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</si>
  <si>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</si>
  <si>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</si>
  <si>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</si>
  <si>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</si>
  <si>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</si>
  <si>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</si>
  <si>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</si>
  <si>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</si>
  <si>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</si>
  <si>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</si>
  <si>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</si>
  <si>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</si>
  <si>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</si>
  <si>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</si>
  <si>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</si>
  <si>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</si>
  <si>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</si>
  <si>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</si>
  <si>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</si>
  <si>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</si>
  <si>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</si>
  <si>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</si>
  <si>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</si>
  <si>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</si>
  <si>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</si>
  <si>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</si>
  <si>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</si>
  <si>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</si>
  <si>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</si>
  <si>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</si>
  <si>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</si>
  <si>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</si>
  <si>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</si>
  <si>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</si>
  <si>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</si>
  <si>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</si>
  <si>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</si>
  <si>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</si>
  <si>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</si>
  <si>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</si>
  <si>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</si>
  <si>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</si>
  <si>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</si>
  <si>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</si>
  <si>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</si>
  <si>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</si>
  <si>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</si>
  <si>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</si>
  <si>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</si>
  <si>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</si>
  <si>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</si>
  <si>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</si>
  <si>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</si>
  <si>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</si>
  <si>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</si>
  <si>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</si>
  <si>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</si>
  <si>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</si>
  <si>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</si>
  <si>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</si>
  <si>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</si>
  <si>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</si>
  <si>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</si>
  <si>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</si>
  <si>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</si>
  <si>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</si>
  <si>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</si>
  <si>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</si>
  <si>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</si>
  <si>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</si>
  <si>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</si>
  <si>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</si>
  <si>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</si>
  <si>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</si>
  <si>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</si>
  <si>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</si>
  <si>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</si>
  <si>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</si>
  <si>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</si>
  <si>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</si>
  <si>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</si>
  <si>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</si>
  <si>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</si>
  <si>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</si>
  <si>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</si>
  <si>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</si>
  <si>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</si>
  <si>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</si>
  <si>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</si>
  <si>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</si>
  <si>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</si>
  <si>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</si>
  <si>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</si>
  <si>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</si>
  <si>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</si>
  <si>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</si>
  <si>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</si>
  <si>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</si>
  <si>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</si>
  <si>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</si>
  <si>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</si>
  <si>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</si>
  <si>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</si>
  <si>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</si>
  <si>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</si>
  <si>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</si>
  <si>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</si>
  <si>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</si>
  <si>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</si>
  <si>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</si>
  <si>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</si>
  <si>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</si>
  <si>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</si>
  <si>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</si>
  <si>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</si>
  <si>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</si>
  <si>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</si>
  <si>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</si>
  <si>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</si>
  <si>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</si>
  <si>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</si>
  <si>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</si>
  <si>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</si>
  <si>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</si>
  <si>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</si>
  <si>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</si>
  <si>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</si>
  <si>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</si>
  <si>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</si>
  <si>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PCM-20251101-00000749</t>
  </si>
  <si>
    <t>access not allowed by security allowed time only from 9 to 5 , site located in NGHA /5G flapping down / site working on temp cable and door opened and ACs swiched off</t>
  </si>
  <si>
    <t>PCM-20251102-00000306</t>
  </si>
  <si>
    <t xml:space="preserve">site located inside Qadiya team at gate face  access Road  issue all roads leading to site closed </t>
  </si>
  <si>
    <t xml:space="preserve"> PCM-20250215-00000830 </t>
  </si>
  <si>
    <t>LTE site still down and  site located in aramco area access issue need special permission</t>
  </si>
  <si>
    <t>PCM-20251030-00001958</t>
  </si>
  <si>
    <t xml:space="preserve"> Access issue site located in Tourist village and access during day time and Issue escalated to SMT </t>
  </si>
  <si>
    <t>PCM-20251101-00001910</t>
  </si>
  <si>
    <t>was night access issue / USF area team EM team on the way  120 mins</t>
  </si>
  <si>
    <t>PCM-20251102-00000219</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</si>
  <si>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</si>
  <si>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</si>
  <si>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</si>
  <si>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</si>
  <si>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</si>
  <si>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</si>
  <si>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PCM-20251102-00000288</t>
  </si>
  <si>
    <t>TEam moved need 30 min</t>
  </si>
  <si>
    <t>PCM-20251102-00000087</t>
  </si>
  <si>
    <t>Minor</t>
  </si>
  <si>
    <t xml:space="preserve">Sector flapping at LTE due to RM issue under arrangement </t>
  </si>
  <si>
    <t xml:space="preserve"> PCM-20251102-00000109</t>
  </si>
  <si>
    <t>site under night access  due to Site located in deep desert &amp; dangerous area and team will check by morning // ETA 120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</si>
</sst>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1"/>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22" fontId="10" fillId="8" borderId="8" xfId="0" applyNumberFormat="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7" totalsRowShown="0" headerRowDxfId="174" dataDxfId="173" headerRowBorderDxfId="171" tableBorderDxfId="172" totalsRowBorderDxfId="170">
  <autoFilter ref="A1:L11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9" totalsRowShown="0" headerRowDxfId="157" dataDxfId="156" headerRowBorderDxfId="154" tableBorderDxfId="155" totalsRowBorderDxfId="153">
  <autoFilter ref="A1:CJ1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4" totalsRowShown="0" headerRowDxfId="64" dataDxfId="63" headerRowBorderDxfId="61" tableBorderDxfId="62">
  <autoFilter ref="A1:L108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8" totalsRowShown="0" headerRowDxfId="48" dataDxfId="47" headerRowBorderDxfId="45" tableBorderDxfId="46" totalsRowBorderDxfId="44">
  <autoFilter ref="A1:L10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6" totalsRowShown="0" headerRowDxfId="31" dataDxfId="30" headerRowBorderDxfId="28" tableBorderDxfId="29">
  <autoFilter ref="A1:L38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4" totalsRowShown="0" headerRowDxfId="15" dataDxfId="14" headerRowBorderDxfId="12" tableBorderDxfId="13">
  <autoFilter ref="A1:L1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7"/>
  <sheetViews>
    <sheetView workbookViewId="0">
      <selection activeCell="G14" sqref="G14"/>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300.25733425925864</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45963.205760185185</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45963.205760185185</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45963.205760185185</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45963.205760185185</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45963.205760185185</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45963.205760185185</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45963.205760185185</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45963.205760185185</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45963.205760185185</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45963.205760185185</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45963.205760185185</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45963.205760185185</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45963.205760185185</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45963.205760185185</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45963.205760185185</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45963.205760185185</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45963.205760185185</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45963.205760185185</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45963.205760185185</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45963.205760185185</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45963.205760185185</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45963.205760185185</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45963.205760185185</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45963.205760185185</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45963.205760185185</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45963.205760185185</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45963.205760185185</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45963.205760185185</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45963.205760185185</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45963.205760185185</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45963.205760185185</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45963.205760185185</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45963.205760185185</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45963.205760185185</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45963.205760185185</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45963.205760185185</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45963.205760185185</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45963.205760185185</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45963.205760185185</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45963.205760185185</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45963.205760185185</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45963.205760185185</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45963.205760185185</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45963.205760185185</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45963.205760185185</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45963.205760185185</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45963.205760185185</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45963.205760185185</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45963.205760185185</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45963.205760185185</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45963.205760185185</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45963.205760185185</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45963.205760185185</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45963.205760185185</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45963.205760185185</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45963.205760185185</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45963.205760185185</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45963.205760185185</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45963.205760185185</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45963.205760185185</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45963.205760185185</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45963.205760185185</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45963.205760185185</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45963.205760185185</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45963.205760185185</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45963.205760185185</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45963.205760185185</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45963.205760185185</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45963.205760185185</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45963.205760185185</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45963.205760185185</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45963.205760185185</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45963.205760185185</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45963.205760185185</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45963.205760185185</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45963.205760185185</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45963.205760185185</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45963.205760185185</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45963.205760185185</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45963.205760185185</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45963.205760185185</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45963.205760185185</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45963.205760185185</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45963.205760185185</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45963.205760185185</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45963.205760185185</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45963.205760185185</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45963.205760185185</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45963.205760185185</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45963.205760185185</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45963.205760185185</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45963.205760185185</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45963.205760185185</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45963.205760185185</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45963.205760185185</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45963.205760185185</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45963.205760185185</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45963.205760185185</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45963.205760185185</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45963.205760185185</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45963.205760185185</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45963.205760185185</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45963.205760185185</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45963.205760185185</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45963.205760185185</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45963.205760185185</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45963.205760185185</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45963.205760185185</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45963.205760185185</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45963.205760185185</v>
      </c>
      <c r="H112" s="135"/>
      <c r="I112" s="133" t="str">
        <f>IFERROR(VLOOKUP(D112,DB!A:F,6,0),"")</f>
        <v/>
      </c>
      <c r="J112" s="133" t="str">
        <f>IFERROR(VLOOKUP(D112,DB!A:G,7,0),"")</f>
        <v/>
      </c>
      <c r="K112" s="137"/>
      <c r="L112" s="138" t="str">
        <f>IFERROR(VLOOKUP(D112,DB!A:I,9,0),"")</f>
        <v/>
      </c>
    </row>
    <row r="113" spans="1:12" ht="15" customHeight="1">
      <c r="A113" s="132"/>
      <c r="B113" s="133" t="str">
        <f>IFERROR(VLOOKUP(D113,DB!A:K,11,0),"")</f>
        <v/>
      </c>
      <c r="C113" s="133"/>
      <c r="D113" s="133"/>
      <c r="E113" s="134"/>
      <c r="F113" s="135"/>
      <c r="G113" s="136">
        <f ca="1">IFERROR(NOW()-F113,"")</f>
        <v>45963.205760185185</v>
      </c>
      <c r="H113" s="135"/>
      <c r="I113" s="133" t="str">
        <f>IFERROR(VLOOKUP(D113,DB!A:F,6,0),"")</f>
        <v/>
      </c>
      <c r="J113" s="133" t="str">
        <f>IFERROR(VLOOKUP(D113,DB!A:G,7,0),"")</f>
        <v/>
      </c>
      <c r="K113" s="137"/>
      <c r="L113" s="138" t="str">
        <f>IFERROR(VLOOKUP(D113,DB!A:I,9,0),"")</f>
        <v/>
      </c>
    </row>
    <row r="114" spans="1:12" ht="15" customHeight="1">
      <c r="A114" s="132"/>
      <c r="B114" s="133" t="str">
        <f>IFERROR(VLOOKUP(D114,DB!A:K,11,0),"")</f>
        <v/>
      </c>
      <c r="C114" s="133"/>
      <c r="D114" s="133"/>
      <c r="E114" s="134"/>
      <c r="F114" s="135"/>
      <c r="G114" s="136">
        <f ca="1">IFERROR(NOW()-F114,"")</f>
        <v>45963.205760185185</v>
      </c>
      <c r="H114" s="135"/>
      <c r="I114" s="133" t="str">
        <f>IFERROR(VLOOKUP(D114,DB!A:F,6,0),"")</f>
        <v/>
      </c>
      <c r="J114" s="133" t="str">
        <f>IFERROR(VLOOKUP(D114,DB!A:G,7,0),"")</f>
        <v/>
      </c>
      <c r="K114" s="137"/>
      <c r="L114" s="138" t="str">
        <f>IFERROR(VLOOKUP(D114,DB!A:I,9,0),"")</f>
        <v/>
      </c>
    </row>
    <row r="115" spans="1:12" ht="15" customHeight="1">
      <c r="A115" s="132"/>
      <c r="B115" s="133" t="str">
        <f>IFERROR(VLOOKUP(D115,DB!A:K,11,0),"")</f>
        <v/>
      </c>
      <c r="C115" s="133"/>
      <c r="D115" s="133"/>
      <c r="E115" s="134"/>
      <c r="F115" s="135"/>
      <c r="G115" s="136">
        <f ca="1">IFERROR(NOW()-F115,"")</f>
        <v>45963.205760185185</v>
      </c>
      <c r="H115" s="135"/>
      <c r="I115" s="133" t="str">
        <f>IFERROR(VLOOKUP(D115,DB!A:F,6,0),"")</f>
        <v/>
      </c>
      <c r="J115" s="133" t="str">
        <f>IFERROR(VLOOKUP(D115,DB!A:G,7,0),"")</f>
        <v/>
      </c>
      <c r="K115" s="137"/>
      <c r="L115" s="138" t="str">
        <f>IFERROR(VLOOKUP(D115,DB!A:I,9,0),"")</f>
        <v/>
      </c>
    </row>
    <row r="116" spans="1:12" ht="15" customHeight="1">
      <c r="A116" s="132"/>
      <c r="B116" s="133" t="str">
        <f>IFERROR(VLOOKUP(D116,DB!A:K,11,0),"")</f>
        <v/>
      </c>
      <c r="C116" s="133"/>
      <c r="D116" s="133"/>
      <c r="E116" s="134"/>
      <c r="F116" s="135"/>
      <c r="G116" s="136">
        <f ca="1">IFERROR(NOW()-F116,"")</f>
        <v>45963.205760185185</v>
      </c>
      <c r="H116" s="135"/>
      <c r="I116" s="133" t="str">
        <f>IFERROR(VLOOKUP(D116,DB!A:F,6,0),"")</f>
        <v/>
      </c>
      <c r="J116" s="133" t="str">
        <f>IFERROR(VLOOKUP(D116,DB!A:G,7,0),"")</f>
        <v/>
      </c>
      <c r="K116" s="137"/>
      <c r="L116" s="138" t="str">
        <f>IFERROR(VLOOKUP(D116,DB!A:I,9,0),"")</f>
        <v/>
      </c>
    </row>
    <row r="117" spans="1:12" ht="15" customHeight="1">
      <c r="A117" s="144"/>
      <c r="B117" s="145" t="str">
        <f>IFERROR(VLOOKUP(D117,DB!A:K,11,0),"")</f>
        <v/>
      </c>
      <c r="C117" s="145"/>
      <c r="D117" s="145"/>
      <c r="E117" s="146"/>
      <c r="F117" s="147"/>
      <c r="G117" s="148">
        <f ca="1">IFERROR(NOW()-F117,"")</f>
        <v>45963.205760185185</v>
      </c>
      <c r="H117" s="147"/>
      <c r="I117" s="145" t="str">
        <f>IFERROR(VLOOKUP(D117,DB!A:F,6,0),"")</f>
        <v/>
      </c>
      <c r="J117" s="145" t="str">
        <f>IFERROR(VLOOKUP(D117,DB!A:G,7,0),"")</f>
        <v/>
      </c>
      <c r="K117" s="149"/>
      <c r="L117" s="150" t="str">
        <f>IFERROR(VLOOKUP(D117,DB!A:I,9,0),"")</f>
        <v/>
      </c>
    </row>
  </sheetData>
  <customSheetViews>
    <customSheetView guid="{F6042A99-DD27-4453-835D-0834D95730CC}" filter="1" showAutoFilter="1">
      <pageMargins left="0" right="0" top="0" bottom="0" header="0" footer="0"/>
      <autoFilter ref="B1:M1" xr:uid="{B810C33C-1B53-48A5-AE93-EC4029D941AF}"/>
    </customSheetView>
  </customSheetViews>
  <dataValidations count="2">
    <dataValidation allowBlank="1" showInputMessage="1" showErrorMessage="1" sqref="E1" xr:uid="{5DBA255D-CDD9-49FB-AD3C-AF70AB4EE696}"/>
    <dataValidation type="list" allowBlank="1" showInputMessage="1" showErrorMessage="1" sqref="E2:E11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9"/>
  <sheetViews>
    <sheetView workbookViewId="0">
      <selection activeCell="F7" sqref="F7"/>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138.20592222222331</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4.4636768518539611</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45.75">
      <c r="A5" s="112" t="s">
        <v>39107</v>
      </c>
      <c r="B5" s="18" t="str">
        <f>IFERROR(VLOOKUP(D5,DB!A:K,11,0),"")</f>
        <v>R2</v>
      </c>
      <c r="C5" s="18">
        <v>1</v>
      </c>
      <c r="D5" s="18" t="s">
        <v>19048</v>
      </c>
      <c r="E5" s="113" t="s">
        <v>39021</v>
      </c>
      <c r="F5" s="114">
        <v>45962.773888888885</v>
      </c>
      <c r="G5" s="115">
        <f ca="1">IFERROR(NOW()-F5,"-")</f>
        <v>0.43187129629950505</v>
      </c>
      <c r="H5" s="114">
        <v>45962.773888888885</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39109</v>
      </c>
      <c r="B6" s="18" t="str">
        <f>IFERROR(VLOOKUP(D6,DB!A:K,11,0),"")</f>
        <v>R2</v>
      </c>
      <c r="C6" s="18">
        <v>1</v>
      </c>
      <c r="D6" s="18" t="s">
        <v>25661</v>
      </c>
      <c r="E6" s="113" t="s">
        <v>39021</v>
      </c>
      <c r="F6" s="114">
        <v>45963.171712962961</v>
      </c>
      <c r="G6" s="115">
        <f ca="1">IFERROR(NOW()-F6,"-")</f>
        <v>3.4047222223307472E-2</v>
      </c>
      <c r="H6" s="114">
        <v>45963.106851851851</v>
      </c>
      <c r="I6" s="18" t="str">
        <f>IFERROR(VLOOKUP(D6,DB!A:F,6,0),"")</f>
        <v>Generator-SG</v>
      </c>
      <c r="J6" s="18" t="str">
        <f>IFERROR(VLOOKUP(D6,DB!A:G,7,0),"")</f>
        <v>Vandalized</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45963.205760185185</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45963.205760185185</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45963.205760185185</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45963.205760185185</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45963.205760185185</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45963.205760185185</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45963.205760185185</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45963.205760185185</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45963.205760185185</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45963.205760185185</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45963.205760185185</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45963.205760185185</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45963.205760185185</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45963.205760185185</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45963.205760185185</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45963.205760185185</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45963.205760185185</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45963.205760185185</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45963.205760185185</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45963.205760185185</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45963.205760185185</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45963.205760185185</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45963.205760185185</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45963.205760185185</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45963.205760185185</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45963.205760185185</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45963.205760185185</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45963.205760185185</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45963.205760185185</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45963.205760185185</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45963.205760185185</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45963.205760185185</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45963.205760185185</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45963.205760185185</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45963.205760185185</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45963.205760185185</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45963.205760185185</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45963.205760185185</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45963.205760185185</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45963.205760185185</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45963.205760185185</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45963.205760185185</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45963.205760185185</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45963.205760185185</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45963.205760185185</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45963.205760185185</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45963.205760185185</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45963.205760185185</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45963.205760185185</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45963.205760185185</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45963.205760185185</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45963.205760185185</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45963.205760185185</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45963.205760185185</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45963.205760185185</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45963.205760185185</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45963.205760185185</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45963.205760185185</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45963.205760185185</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45963.205760185185</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45963.205760185185</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45963.205760185185</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45963.205760185185</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45963.205760185185</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45963.205760185185</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45963.205760185185</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45963.205760185185</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45963.205760185185</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45963.205760185185</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45963.205760185185</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45963.205760185185</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45963.205760185185</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45963.205760185185</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45963.205760185185</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45963.205760185185</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45963.205760185185</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45963.205760185185</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45963.205760185185</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45963.205760185185</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45963.205760185185</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45963.205760185185</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45963.205760185185</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45963.205760185185</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45963.205760185185</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45963.205760185185</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45963.205760185185</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45963.205760185185</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45963.205760185185</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45963.205760185185</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45963.205760185185</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45963.205760185185</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45963.205760185185</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45963.205760185185</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45963.205760185185</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45963.205760185185</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45963.205760185185</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45963.205760185185</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45963.205760185185</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45963.205760185185</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45963.205760185185</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45963.205760185185</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45963.205760185185</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45963.205760185185</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45963.205760185185</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45963.205760185185</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45963.205760185185</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45963.205760185185</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45963.205760185185</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45963.205760185185</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45963.205760185185</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45963.205760185185</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45963.205760185185</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45963.205760185185</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45963.205760185185</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45963.205760185185</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45963.205760185185</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45963.205760185185</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45963.205760185185</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45963.205760185185</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45963.205760185185</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45963.205760185185</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45963.205760185185</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45963.205760185185</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45963.205760185185</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45963.205760185185</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45963.205760185185</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45963.205760185185</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45963.205760185185</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45963.205760185185</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45963.205760185185</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45963.205760185185</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12"/>
      <c r="B138" s="18" t="str">
        <f>IFERROR(VLOOKUP(D138,DB!A:K,11,0),"")</f>
        <v/>
      </c>
      <c r="C138" s="18"/>
      <c r="D138" s="18"/>
      <c r="E138" s="113"/>
      <c r="F138" s="114"/>
      <c r="G138" s="115">
        <f ca="1">IFERROR(NOW()-F138,"-")</f>
        <v>45963.205760185185</v>
      </c>
      <c r="H138" s="11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0"/>
    </row>
    <row r="139" spans="1:88" ht="31.5" customHeight="1">
      <c r="A139" s="112"/>
      <c r="B139" s="18" t="str">
        <f>IFERROR(VLOOKUP(D139,DB!A:K,11,0),"")</f>
        <v/>
      </c>
      <c r="C139" s="18"/>
      <c r="D139" s="18"/>
      <c r="E139" s="113"/>
      <c r="F139" s="114"/>
      <c r="G139" s="115">
        <f ca="1">IFERROR(NOW()-F139,"-")</f>
        <v>45963.205760185185</v>
      </c>
      <c r="H139" s="11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0"/>
    </row>
    <row r="140" spans="1:88" ht="31.5" customHeight="1">
      <c r="A140" s="112"/>
      <c r="B140" s="18" t="str">
        <f>IFERROR(VLOOKUP(D140,DB!A:K,11,0),"")</f>
        <v/>
      </c>
      <c r="C140" s="18"/>
      <c r="D140" s="18"/>
      <c r="E140" s="113"/>
      <c r="F140" s="114"/>
      <c r="G140" s="115">
        <f ca="1">IFERROR(NOW()-F140,"-")</f>
        <v>45963.205760185185</v>
      </c>
      <c r="H140" s="11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0"/>
    </row>
    <row r="141" spans="1:88" ht="31.5" customHeight="1">
      <c r="A141" s="112"/>
      <c r="B141" s="18" t="str">
        <f>IFERROR(VLOOKUP(D141,DB!A:K,11,0),"")</f>
        <v/>
      </c>
      <c r="C141" s="18"/>
      <c r="D141" s="18"/>
      <c r="E141" s="113"/>
      <c r="F141" s="114"/>
      <c r="G141" s="115">
        <f ca="1">IFERROR(NOW()-F141,"-")</f>
        <v>45963.205760185185</v>
      </c>
      <c r="H141" s="11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0"/>
    </row>
    <row r="142" spans="1:88" ht="31.5" customHeight="1">
      <c r="A142" s="112"/>
      <c r="B142" s="18" t="str">
        <f>IFERROR(VLOOKUP(D142,DB!A:K,11,0),"")</f>
        <v/>
      </c>
      <c r="C142" s="18"/>
      <c r="D142" s="18"/>
      <c r="E142" s="113"/>
      <c r="F142" s="114"/>
      <c r="G142" s="115">
        <f ca="1">IFERROR(NOW()-F142,"-")</f>
        <v>45963.205760185185</v>
      </c>
      <c r="H142" s="11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0"/>
    </row>
    <row r="143" spans="1:88" ht="31.5" customHeight="1">
      <c r="A143" s="112"/>
      <c r="B143" s="18" t="str">
        <f>IFERROR(VLOOKUP(D143,DB!A:K,11,0),"")</f>
        <v/>
      </c>
      <c r="C143" s="18"/>
      <c r="D143" s="18"/>
      <c r="E143" s="113"/>
      <c r="F143" s="114"/>
      <c r="G143" s="115">
        <f ca="1">IFERROR(NOW()-F143,"-")</f>
        <v>45963.205760185185</v>
      </c>
      <c r="H143" s="11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0"/>
    </row>
    <row r="144" spans="1:88" ht="31.5" customHeight="1">
      <c r="A144" s="112"/>
      <c r="B144" s="18" t="str">
        <f>IFERROR(VLOOKUP(D144,DB!A:K,11,0),"")</f>
        <v/>
      </c>
      <c r="C144" s="18"/>
      <c r="D144" s="18"/>
      <c r="E144" s="113"/>
      <c r="F144" s="114"/>
      <c r="G144" s="115">
        <f ca="1">IFERROR(NOW()-F144,"-")</f>
        <v>45963.205760185185</v>
      </c>
      <c r="H144" s="11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0"/>
    </row>
    <row r="145" spans="1:88" ht="31.5" customHeight="1">
      <c r="A145" s="112"/>
      <c r="B145" s="18" t="str">
        <f>IFERROR(VLOOKUP(D145,DB!A:K,11,0),"")</f>
        <v/>
      </c>
      <c r="C145" s="18"/>
      <c r="D145" s="18"/>
      <c r="E145" s="113"/>
      <c r="F145" s="114"/>
      <c r="G145" s="115">
        <f ca="1">IFERROR(NOW()-F145,"-")</f>
        <v>45963.205760185185</v>
      </c>
      <c r="H145" s="11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0"/>
    </row>
    <row r="146" spans="1:88" ht="31.5" customHeight="1">
      <c r="A146" s="112"/>
      <c r="B146" s="18" t="str">
        <f>IFERROR(VLOOKUP(D146,DB!A:K,11,0),"")</f>
        <v/>
      </c>
      <c r="C146" s="18"/>
      <c r="D146" s="18"/>
      <c r="E146" s="113"/>
      <c r="F146" s="114"/>
      <c r="G146" s="115">
        <f ca="1">IFERROR(NOW()-F146,"-")</f>
        <v>45963.205760185185</v>
      </c>
      <c r="H146" s="11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0"/>
    </row>
    <row r="147" spans="1:88" ht="31.5" customHeight="1">
      <c r="A147" s="112"/>
      <c r="B147" s="18" t="str">
        <f>IFERROR(VLOOKUP(D147,DB!A:K,11,0),"")</f>
        <v/>
      </c>
      <c r="C147" s="18"/>
      <c r="D147" s="18"/>
      <c r="E147" s="113"/>
      <c r="F147" s="114"/>
      <c r="G147" s="115">
        <f ca="1">IFERROR(NOW()-F147,"-")</f>
        <v>45963.205760185185</v>
      </c>
      <c r="H147" s="11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0"/>
    </row>
    <row r="148" spans="1:88" ht="31.5" customHeight="1">
      <c r="A148" s="112"/>
      <c r="B148" s="18" t="str">
        <f>IFERROR(VLOOKUP(D148,DB!A:K,11,0),"")</f>
        <v/>
      </c>
      <c r="C148" s="18"/>
      <c r="D148" s="18"/>
      <c r="E148" s="113"/>
      <c r="F148" s="114"/>
      <c r="G148" s="115">
        <f ca="1">IFERROR(NOW()-F148,"-")</f>
        <v>45963.205760185185</v>
      </c>
      <c r="H148" s="11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0"/>
    </row>
    <row r="149" spans="1:88" ht="31.5" customHeight="1">
      <c r="A149" s="160"/>
      <c r="B149" s="161" t="str">
        <f>IFERROR(VLOOKUP(D149,DB!A:K,11,0),"")</f>
        <v/>
      </c>
      <c r="C149" s="161"/>
      <c r="D149" s="161"/>
      <c r="E149" s="162"/>
      <c r="F149" s="163"/>
      <c r="G149" s="164">
        <f ca="1">IFERROR(NOW()-F149,"-")</f>
        <v>45963.205760185185</v>
      </c>
      <c r="H149" s="163"/>
      <c r="I149" s="161" t="str">
        <f>IFERROR(VLOOKUP(D149,DB!A:F,6,0),"")</f>
        <v/>
      </c>
      <c r="J149" s="161" t="str">
        <f>IFERROR(VLOOKUP(D149,DB!A:G,7,0),"")</f>
        <v/>
      </c>
      <c r="K149" s="165"/>
      <c r="L149" s="161" t="str">
        <f>IFERROR(VLOOKUP(D149,DB!A:I,9,0),"")</f>
        <v/>
      </c>
      <c r="M149" s="161"/>
      <c r="N149" s="161"/>
      <c r="O149" s="161"/>
      <c r="P149" s="161"/>
      <c r="Q149" s="161"/>
      <c r="R149" s="161"/>
      <c r="S149" s="161"/>
      <c r="T149" s="161"/>
      <c r="U149" s="161"/>
      <c r="V149" s="161"/>
      <c r="W149" s="161"/>
      <c r="X149" s="161"/>
      <c r="Y149" s="161"/>
      <c r="Z149" s="161"/>
      <c r="AA149" s="161"/>
      <c r="AB149" s="161"/>
      <c r="AC149" s="161"/>
      <c r="AD149" s="161"/>
      <c r="AE149" s="161"/>
      <c r="AF149" s="161"/>
      <c r="AG149" s="161"/>
      <c r="AH149" s="161"/>
      <c r="AI149" s="161"/>
      <c r="AJ149" s="161"/>
      <c r="AK149" s="161"/>
      <c r="AL149" s="161"/>
      <c r="AM149" s="161"/>
      <c r="AN149" s="161"/>
      <c r="AO149" s="161"/>
      <c r="AP149" s="161"/>
      <c r="AQ149" s="161"/>
      <c r="AR149" s="161"/>
      <c r="AS149" s="161"/>
      <c r="AT149" s="161"/>
      <c r="AU149" s="161"/>
      <c r="AV149" s="161"/>
      <c r="AW149" s="161"/>
      <c r="AX149" s="161"/>
      <c r="AY149" s="161"/>
      <c r="AZ149" s="161"/>
      <c r="BA149" s="161"/>
      <c r="BB149" s="161"/>
      <c r="BC149" s="161"/>
      <c r="BD149" s="161"/>
      <c r="BE149" s="161"/>
      <c r="BF149" s="161"/>
      <c r="BG149" s="161"/>
      <c r="BH149" s="161"/>
      <c r="BI149" s="161"/>
      <c r="BJ149" s="161"/>
      <c r="BK149" s="161"/>
      <c r="BL149" s="161"/>
      <c r="BM149" s="161"/>
      <c r="BN149" s="161"/>
      <c r="BO149" s="161"/>
      <c r="BP149" s="161"/>
      <c r="BQ149" s="161"/>
      <c r="BR149" s="161"/>
      <c r="BS149" s="161"/>
      <c r="BT149" s="161"/>
      <c r="BU149" s="161"/>
      <c r="BV149" s="161"/>
      <c r="BW149" s="161"/>
      <c r="BX149" s="161"/>
      <c r="BY149" s="161"/>
      <c r="BZ149" s="161"/>
      <c r="CA149" s="161"/>
      <c r="CB149" s="161"/>
      <c r="CC149" s="161"/>
      <c r="CD149" s="161"/>
      <c r="CE149" s="161"/>
      <c r="CF149" s="161"/>
      <c r="CG149" s="161"/>
      <c r="CH149" s="161"/>
      <c r="CI149" s="161"/>
      <c r="CJ149" s="166"/>
    </row>
  </sheetData>
  <dataValidations count="2">
    <dataValidation allowBlank="1" showInputMessage="1" showErrorMessage="1" sqref="E1" xr:uid="{4D935161-CDD3-4592-B877-3FB59C99E142}"/>
    <dataValidation type="list" allowBlank="1" showInputMessage="1" showErrorMessage="1" sqref="E3:E1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4"/>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ca="1">IFERROR(NOW()-F2,"-")</f>
        <v>45963.205760185185</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ref="G3:G45" ca="1" si="0">IFERROR(NOW()-F3,"-")</f>
        <v>45963.205760185185</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45963.205760185185</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45963.205760185185</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45963.205760185185</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45963.205760185185</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45963.205760185185</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45963.205760185185</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45963.205760185185</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45963.205760185185</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45963.205760185185</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45963.205760185185</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45963.205760185185</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45963.205760185185</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45963.205760185185</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45963.205760185185</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45963.205760185185</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45963.205760185185</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45963.205760185185</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45963.205760185185</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45963.205760185185</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45963.205760185185</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45963.205760185185</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45963.205760185185</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45963.205760185185</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45963.205760185185</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45963.205760185185</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45963.205760185185</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45963.205760185185</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45963.205760185185</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45963.205760185185</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45963.205760185185</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45963.205760185185</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45963.205760185185</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45963.205760185185</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45963.205760185185</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45963.205760185185</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45963.205760185185</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45963.205760185185</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45963.205760185185</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45963.205760185185</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0"/>
        <v>45963.205760185185</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0"/>
        <v>45963.205760185185</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0"/>
        <v>45963.205760185185</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ref="G46:G109" ca="1" si="1">IFERROR(NOW()-F46,"-")</f>
        <v>45963.205760185185</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45963.205760185185</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45963.205760185185</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45963.205760185185</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45963.205760185185</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45963.205760185185</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45963.205760185185</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45963.205760185185</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45963.205760185185</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45963.205760185185</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45963.205760185185</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45963.205760185185</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45963.205760185185</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45963.205760185185</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45963.205760185185</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45963.205760185185</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45963.205760185185</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45963.205760185185</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45963.205760185185</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45963.205760185185</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45963.205760185185</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45963.205760185185</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45963.205760185185</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45963.205760185185</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45963.205760185185</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45963.205760185185</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45963.205760185185</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45963.205760185185</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45963.205760185185</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45963.205760185185</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45963.205760185185</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45963.205760185185</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45963.205760185185</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45963.205760185185</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45963.205760185185</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45963.205760185185</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45963.205760185185</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45963.205760185185</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45963.205760185185</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45963.205760185185</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45963.205760185185</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45963.205760185185</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45963.205760185185</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45963.205760185185</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45963.205760185185</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45963.205760185185</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45963.205760185185</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45963.205760185185</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45963.205760185185</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45963.205760185185</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45963.205760185185</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45963.205760185185</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45963.205760185185</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45963.205760185185</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45963.205760185185</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45963.205760185185</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45963.205760185185</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45963.205760185185</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45963.205760185185</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45963.205760185185</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45963.205760185185</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1"/>
        <v>45963.205760185185</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1"/>
        <v>45963.205760185185</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1"/>
        <v>45963.205760185185</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ref="G110:G173" ca="1" si="2">IFERROR(NOW()-F110,"-")</f>
        <v>45963.205760185185</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45963.205760185185</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45963.205760185185</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45963.205760185185</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45963.205760185185</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45963.205760185185</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45963.205760185185</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45963.205760185185</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45963.205760185185</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45963.205760185185</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45963.205760185185</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45963.205760185185</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45963.205760185185</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45963.205760185185</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45963.205760185185</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45963.205760185185</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45963.205760185185</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45963.205760185185</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45963.205760185185</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45963.205760185185</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45963.205760185185</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45963.205760185185</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45963.205760185185</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45963.205760185185</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45963.205760185185</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45963.205760185185</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45963.205760185185</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45963.205760185185</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45963.205760185185</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45963.205760185185</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45963.205760185185</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45963.205760185185</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45963.205760185185</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45963.205760185185</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45963.205760185185</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45963.205760185185</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45963.205760185185</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45963.205760185185</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45963.205760185185</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45963.205760185185</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45963.205760185185</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45963.205760185185</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45963.205760185185</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45963.205760185185</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45963.205760185185</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45963.205760185185</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45963.205760185185</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45963.205760185185</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45963.205760185185</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45963.205760185185</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45963.205760185185</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45963.205760185185</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45963.205760185185</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45963.205760185185</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45963.205760185185</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45963.205760185185</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45963.205760185185</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45963.205760185185</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45963.205760185185</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45963.205760185185</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45963.205760185185</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2"/>
        <v>45963.205760185185</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2"/>
        <v>45963.205760185185</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2"/>
        <v>45963.205760185185</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ref="G174:G237" ca="1" si="3">IFERROR(NOW()-F174,"-")</f>
        <v>45963.205760185185</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45963.205760185185</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45963.205760185185</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45963.205760185185</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45963.205760185185</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45963.205760185185</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45963.205760185185</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45963.205760185185</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45963.205760185185</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45963.205760185185</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45963.205760185185</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45963.205760185185</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45963.205760185185</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45963.205760185185</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45963.205760185185</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45963.205760185185</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45963.205760185185</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45963.205760185185</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45963.205760185185</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45963.205760185185</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45963.205760185185</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45963.205760185185</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45963.205760185185</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45963.205760185185</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45963.205760185185</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45963.205760185185</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45963.205760185185</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45963.205760185185</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45963.205760185185</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45963.205760185185</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45963.205760185185</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45963.205760185185</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45963.205760185185</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45963.205760185185</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45963.205760185185</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45963.205760185185</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45963.205760185185</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45963.205760185185</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45963.205760185185</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45963.205760185185</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45963.205760185185</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45963.205760185185</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45963.205760185185</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45963.205760185185</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45963.205760185185</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45963.205760185185</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45963.205760185185</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45963.205760185185</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45963.205760185185</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45963.205760185185</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45963.205760185185</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45963.205760185185</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45963.205760185185</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45963.205760185185</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45963.205760185185</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45963.205760185185</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45963.205760185185</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45963.205760185185</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45963.205760185185</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45963.205760185185</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45963.205760185185</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3"/>
        <v>45963.205760185185</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3"/>
        <v>45963.205760185185</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3"/>
        <v>45963.205760185185</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ref="G238:G301" ca="1" si="4">IFERROR(NOW()-F238,"-")</f>
        <v>45963.205760185185</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45963.205760185185</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45963.205760185185</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45963.205760185185</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45963.205760185185</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45963.205760185185</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45963.205760185185</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45963.205760185185</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45963.205760185185</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45963.205760185185</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45963.205760185185</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45963.205760185185</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45963.205760185185</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45963.205760185185</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45963.205760185185</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45963.205760185185</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45963.205760185185</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45963.205760185185</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45963.205760185185</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45963.205760185185</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45963.205760185185</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45963.205760185185</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45963.205760185185</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45963.205760185185</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45963.205760185185</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45963.205760185185</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45963.205760185185</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45963.205760185185</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45963.205760185185</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45963.205760185185</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45963.205760185185</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45963.205760185185</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45963.205760185185</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45963.205760185185</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45963.205760185185</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45963.205760185185</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45963.205760185185</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45963.205760185185</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45963.205760185185</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45963.205760185185</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45963.205760185185</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45963.205760185185</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45963.205760185185</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45963.205760185185</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45963.205760185185</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45963.205760185185</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45963.205760185185</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45963.205760185185</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45963.205760185185</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45963.205760185185</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45963.205760185185</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45963.205760185185</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45963.205760185185</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45963.205760185185</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45963.205760185185</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45963.205760185185</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45963.205760185185</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45963.205760185185</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45963.205760185185</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45963.205760185185</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45963.205760185185</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4"/>
        <v>45963.205760185185</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4"/>
        <v>45963.205760185185</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4"/>
        <v>45963.205760185185</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ref="G302:G365" ca="1" si="5">IFERROR(NOW()-F302,"-")</f>
        <v>45963.205760185185</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45963.205760185185</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45963.205760185185</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45963.205760185185</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45963.205760185185</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45963.205760185185</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45963.205760185185</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45963.205760185185</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45963.205760185185</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45963.205760185185</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45963.205760185185</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45963.205760185185</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45963.205760185185</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45963.205760185185</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45963.205760185185</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45963.205760185185</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45963.205760185185</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45963.205760185185</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45963.205760185185</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45963.205760185185</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45963.205760185185</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45963.205760185185</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45963.205760185185</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45963.205760185185</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45963.205760185185</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45963.205760185185</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45963.205760185185</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45963.205760185185</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45963.205760185185</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45963.205760185185</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45963.205760185185</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45963.205760185185</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45963.205760185185</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45963.205760185185</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45963.205760185185</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45963.205760185185</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45963.205760185185</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45963.205760185185</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45963.205760185185</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45963.205760185185</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45963.205760185185</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45963.205760185185</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45963.205760185185</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45963.205760185185</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45963.205760185185</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45963.205760185185</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45963.205760185185</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45963.205760185185</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45963.205760185185</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45963.205760185185</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45963.205760185185</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45963.205760185185</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45963.205760185185</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45963.205760185185</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45963.205760185185</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45963.205760185185</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45963.205760185185</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45963.205760185185</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45963.205760185185</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45963.205760185185</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45963.205760185185</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5"/>
        <v>45963.205760185185</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5"/>
        <v>45963.205760185185</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5"/>
        <v>45963.205760185185</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ref="G366:G429" ca="1" si="6">IFERROR(NOW()-F366,"-")</f>
        <v>45963.205760185185</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45963.205760185185</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45963.205760185185</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45963.205760185185</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45963.205760185185</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45963.205760185185</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45963.205760185185</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45963.205760185185</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45963.205760185185</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45963.205760185185</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45963.205760185185</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45963.205760185185</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45963.205760185185</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45963.205760185185</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45963.205760185185</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45963.205760185185</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45963.205760185185</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45963.205760185185</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45963.205760185185</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45963.205760185185</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45963.205760185185</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45963.205760185185</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45963.205760185185</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45963.205760185185</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45963.205760185185</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45963.205760185185</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45963.205760185185</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45963.205760185185</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45963.205760185185</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45963.205760185185</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45963.205760185185</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45963.205760185185</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45963.205760185185</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45963.205760185185</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45963.205760185185</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45963.205760185185</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45963.205760185185</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45963.205760185185</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45963.205760185185</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45963.205760185185</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45963.205760185185</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45963.205760185185</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45963.205760185185</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45963.205760185185</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45963.205760185185</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45963.205760185185</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45963.205760185185</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45963.205760185185</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45963.205760185185</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45963.205760185185</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45963.205760185185</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45963.205760185185</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45963.205760185185</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45963.205760185185</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45963.205760185185</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45963.205760185185</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45963.205760185185</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45963.205760185185</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45963.205760185185</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45963.205760185185</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45963.205760185185</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6"/>
        <v>45963.205760185185</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6"/>
        <v>45963.205760185185</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6"/>
        <v>45963.205760185185</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ref="G430:G493" ca="1" si="7">IFERROR(NOW()-F430,"-")</f>
        <v>45963.205760185185</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45963.205760185185</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45963.205760185185</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45963.205760185185</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45963.205760185185</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45963.205760185185</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45963.205760185185</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45963.205760185185</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45963.205760185185</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45963.205760185185</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45963.205760185185</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45963.205760185185</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45963.205760185185</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45963.205760185185</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45963.205760185185</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45963.205760185185</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45963.205760185185</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45963.205760185185</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45963.205760185185</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45963.205760185185</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45963.205760185185</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45963.205760185185</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45963.205760185185</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45963.205760185185</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45963.205760185185</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45963.205760185185</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45963.205760185185</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45963.205760185185</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45963.205760185185</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45963.205760185185</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45963.205760185185</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45963.205760185185</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45963.205760185185</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45963.205760185185</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45963.205760185185</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45963.205760185185</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45963.205760185185</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45963.205760185185</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45963.205760185185</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45963.205760185185</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45963.205760185185</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45963.205760185185</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45963.205760185185</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45963.205760185185</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45963.205760185185</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45963.205760185185</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45963.205760185185</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45963.205760185185</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45963.205760185185</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45963.205760185185</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45963.205760185185</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45963.205760185185</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45963.205760185185</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45963.205760185185</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45963.205760185185</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45963.205760185185</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45963.205760185185</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45963.205760185185</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45963.205760185185</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45963.205760185185</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45963.205760185185</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7"/>
        <v>45963.205760185185</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7"/>
        <v>45963.205760185185</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7"/>
        <v>45963.205760185185</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ref="G494:G557" ca="1" si="8">IFERROR(NOW()-F494,"-")</f>
        <v>45963.205760185185</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45963.205760185185</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45963.205760185185</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45963.205760185185</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45963.205760185185</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45963.205760185185</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45963.205760185185</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45963.205760185185</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45963.205760185185</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45963.205760185185</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45963.205760185185</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45963.205760185185</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45963.205760185185</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45963.205760185185</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45963.205760185185</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45963.205760185185</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45963.205760185185</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45963.205760185185</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45963.205760185185</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45963.205760185185</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45963.205760185185</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45963.205760185185</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45963.205760185185</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45963.205760185185</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45963.205760185185</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45963.205760185185</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45963.205760185185</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45963.205760185185</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45963.205760185185</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45963.205760185185</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45963.205760185185</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45963.205760185185</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45963.205760185185</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45963.205760185185</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45963.205760185185</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45963.205760185185</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45963.205760185185</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45963.205760185185</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45963.205760185185</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45963.205760185185</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45963.205760185185</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45963.205760185185</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45963.205760185185</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45963.205760185185</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45963.205760185185</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45963.205760185185</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45963.205760185185</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45963.205760185185</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45963.205760185185</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45963.205760185185</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45963.205760185185</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45963.205760185185</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45963.205760185185</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45963.205760185185</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45963.205760185185</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45963.205760185185</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45963.205760185185</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45963.205760185185</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45963.205760185185</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45963.205760185185</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45963.205760185185</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8"/>
        <v>45963.205760185185</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8"/>
        <v>45963.205760185185</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8"/>
        <v>45963.205760185185</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ref="G558:G621" ca="1" si="9">IFERROR(NOW()-F558,"-")</f>
        <v>45963.205760185185</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45963.205760185185</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45963.205760185185</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45963.205760185185</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45963.205760185185</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45963.205760185185</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45963.205760185185</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45963.205760185185</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45963.205760185185</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45963.205760185185</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45963.205760185185</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45963.205760185185</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45963.205760185185</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45963.205760185185</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45963.205760185185</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45963.205760185185</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45963.205760185185</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45963.205760185185</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45963.205760185185</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45963.205760185185</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45963.205760185185</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45963.205760185185</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45963.205760185185</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45963.205760185185</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45963.205760185185</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45963.205760185185</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45963.205760185185</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45963.205760185185</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45963.205760185185</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45963.205760185185</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45963.205760185185</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45963.205760185185</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45963.205760185185</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45963.205760185185</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45963.205760185185</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45963.205760185185</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45963.205760185185</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45963.205760185185</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45963.205760185185</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45963.205760185185</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45963.205760185185</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45963.205760185185</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45963.205760185185</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45963.205760185185</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45963.205760185185</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45963.205760185185</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45963.205760185185</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45963.205760185185</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45963.205760185185</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45963.205760185185</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45963.205760185185</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45963.205760185185</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45963.205760185185</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45963.205760185185</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45963.205760185185</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45963.205760185185</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45963.205760185185</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45963.205760185185</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45963.205760185185</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45963.205760185185</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45963.205760185185</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9"/>
        <v>45963.205760185185</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9"/>
        <v>45963.205760185185</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9"/>
        <v>45963.205760185185</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ref="G622:G685" ca="1" si="10">IFERROR(NOW()-F622,"-")</f>
        <v>45963.205760185185</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45963.205760185185</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45963.205760185185</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45963.205760185185</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45963.205760185185</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45963.205760185185</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45963.205760185185</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45963.205760185185</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45963.205760185185</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45963.205760185185</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45963.205760185185</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45963.205760185185</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45963.205760185185</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45963.205760185185</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45963.205760185185</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45963.205760185185</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45963.205760185185</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45963.205760185185</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45963.205760185185</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45963.205760185185</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45963.205760185185</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45963.205760185185</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45963.205760185185</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45963.205760185185</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45963.205760185185</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45963.205760185185</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45963.205760185185</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45963.205760185185</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45963.205760185185</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45963.205760185185</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45963.205760185185</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45963.205760185185</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45963.205760185185</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45963.205760185185</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45963.205760185185</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45963.205760185185</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45963.205760185185</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45963.205760185185</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45963.205760185185</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45963.205760185185</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45963.205760185185</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45963.205760185185</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45963.205760185185</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45963.205760185185</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45963.205760185185</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45963.205760185185</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45963.205760185185</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45963.205760185185</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45963.205760185185</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45963.205760185185</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45963.205760185185</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45963.205760185185</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45963.205760185185</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45963.205760185185</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45963.205760185185</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45963.205760185185</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45963.205760185185</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45963.205760185185</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45963.205760185185</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45963.205760185185</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45963.205760185185</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0"/>
        <v>45963.205760185185</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0"/>
        <v>45963.205760185185</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0"/>
        <v>45963.205760185185</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ref="G686:G749" ca="1" si="11">IFERROR(NOW()-F686,"-")</f>
        <v>45963.205760185185</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45963.205760185185</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45963.205760185185</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45963.205760185185</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45963.205760185185</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45963.205760185185</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45963.205760185185</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45963.205760185185</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45963.205760185185</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45963.205760185185</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45963.205760185185</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45963.205760185185</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45963.205760185185</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45963.205760185185</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45963.205760185185</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45963.205760185185</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45963.205760185185</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45963.205760185185</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45963.205760185185</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45963.205760185185</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45963.205760185185</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45963.205760185185</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45963.205760185185</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45963.205760185185</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45963.205760185185</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45963.205760185185</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45963.205760185185</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45963.205760185185</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45963.205760185185</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45963.205760185185</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45963.205760185185</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45963.205760185185</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45963.205760185185</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45963.205760185185</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45963.205760185185</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45963.205760185185</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45963.205760185185</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45963.205760185185</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45963.205760185185</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45963.205760185185</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45963.205760185185</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45963.205760185185</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45963.205760185185</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45963.205760185185</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45963.205760185185</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45963.205760185185</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45963.205760185185</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45963.205760185185</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45963.205760185185</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45963.205760185185</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45963.205760185185</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45963.205760185185</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45963.205760185185</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45963.205760185185</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45963.205760185185</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45963.205760185185</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45963.205760185185</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45963.205760185185</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45963.205760185185</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45963.205760185185</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45963.205760185185</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1"/>
        <v>45963.205760185185</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1"/>
        <v>45963.205760185185</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1"/>
        <v>45963.205760185185</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ref="G750:G813" ca="1" si="12">IFERROR(NOW()-F750,"-")</f>
        <v>45963.205760185185</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45963.205760185185</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45963.205760185185</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45963.205760185185</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45963.205760185185</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45963.205760185185</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45963.205760185185</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45963.205760185185</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45963.205760185185</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45963.205760185185</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45963.205760185185</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45963.205760185185</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45963.205760185185</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45963.205760185185</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45963.205760185185</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45963.205760185185</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45963.205760185185</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45963.205760185185</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45963.205760185185</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45963.205760185185</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45963.205760185185</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45963.205760185185</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45963.205760185185</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45963.205760185185</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45963.205760185185</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45963.205760185185</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45963.205760185185</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45963.205760185185</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45963.205760185185</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45963.205760185185</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45963.205760185185</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45963.205760185185</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45963.205760185185</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45963.205760185185</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45963.205760185185</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45963.205760185185</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45963.205760185185</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45963.205760185185</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45963.205760185185</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45963.205760185185</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45963.205760185185</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45963.205760185185</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45963.205760185185</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45963.205760185185</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45963.205760185185</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45963.205760185185</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45963.205760185185</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45963.205760185185</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45963.205760185185</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45963.205760185185</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45963.205760185185</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45963.205760185185</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45963.205760185185</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45963.205760185185</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45963.205760185185</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45963.205760185185</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45963.205760185185</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45963.205760185185</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45963.205760185185</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45963.205760185185</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45963.205760185185</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2"/>
        <v>45963.205760185185</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2"/>
        <v>45963.205760185185</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2"/>
        <v>45963.205760185185</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ref="G814:G877" ca="1" si="13">IFERROR(NOW()-F814,"-")</f>
        <v>45963.205760185185</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45963.205760185185</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45963.205760185185</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45963.205760185185</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45963.205760185185</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45963.205760185185</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45963.205760185185</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45963.205760185185</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45963.205760185185</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45963.205760185185</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45963.205760185185</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45963.205760185185</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45963.205760185185</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45963.205760185185</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45963.205760185185</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45963.205760185185</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45963.205760185185</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45963.205760185185</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45963.205760185185</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45963.205760185185</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45963.205760185185</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45963.205760185185</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45963.205760185185</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45963.205760185185</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45963.205760185185</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45963.205760185185</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45963.205760185185</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45963.205760185185</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45963.205760185185</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45963.205760185185</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45963.205760185185</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45963.205760185185</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45963.205760185185</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45963.205760185185</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45963.205760185185</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45963.205760185185</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45963.205760185185</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45963.205760185185</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45963.205760185185</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45963.205760185185</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45963.205760185185</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45963.205760185185</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45963.205760185185</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45963.205760185185</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45963.205760185185</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45963.205760185185</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45963.205760185185</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45963.205760185185</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45963.205760185185</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45963.205760185185</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45963.205760185185</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45963.205760185185</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45963.205760185185</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45963.205760185185</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45963.205760185185</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45963.205760185185</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45963.205760185185</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45963.205760185185</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45963.205760185185</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45963.205760185185</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45963.205760185185</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3"/>
        <v>45963.205760185185</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3"/>
        <v>45963.205760185185</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3"/>
        <v>45963.205760185185</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ref="G878:G941" ca="1" si="14">IFERROR(NOW()-F878,"-")</f>
        <v>45963.205760185185</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45963.205760185185</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45963.205760185185</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45963.205760185185</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45963.205760185185</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45963.205760185185</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45963.205760185185</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45963.205760185185</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45963.205760185185</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45963.205760185185</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45963.205760185185</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45963.205760185185</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45963.205760185185</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45963.205760185185</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45963.205760185185</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45963.205760185185</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45963.205760185185</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45963.205760185185</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45963.205760185185</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45963.205760185185</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45963.205760185185</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45963.205760185185</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45963.205760185185</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45963.205760185185</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45963.205760185185</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45963.205760185185</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45963.205760185185</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45963.205760185185</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45963.205760185185</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45963.205760185185</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45963.205760185185</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45963.205760185185</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45963.205760185185</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45963.205760185185</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45963.205760185185</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45963.205760185185</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45963.205760185185</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45963.205760185185</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45963.205760185185</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45963.205760185185</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45963.205760185185</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45963.205760185185</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45963.205760185185</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45963.205760185185</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45963.205760185185</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45963.205760185185</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45963.205760185185</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45963.205760185185</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45963.205760185185</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45963.205760185185</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45963.205760185185</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45963.205760185185</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45963.205760185185</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45963.205760185185</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45963.205760185185</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45963.205760185185</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45963.205760185185</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45963.205760185185</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45963.205760185185</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45963.205760185185</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45963.205760185185</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4"/>
        <v>45963.205760185185</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4"/>
        <v>45963.205760185185</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4"/>
        <v>45963.205760185185</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ref="G942:G1005" ca="1" si="15">IFERROR(NOW()-F942,"-")</f>
        <v>45963.205760185185</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45963.205760185185</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45963.205760185185</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45963.205760185185</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45963.205760185185</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45963.205760185185</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45963.205760185185</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45963.205760185185</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45963.205760185185</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45963.205760185185</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45963.205760185185</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45963.205760185185</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45963.205760185185</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45963.205760185185</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45963.205760185185</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45963.205760185185</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45963.205760185185</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45963.205760185185</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45963.205760185185</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45963.205760185185</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45963.205760185185</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45963.205760185185</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45963.205760185185</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45963.205760185185</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45963.205760185185</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45963.205760185185</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45963.205760185185</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45963.205760185185</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45963.205760185185</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45963.205760185185</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45963.205760185185</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45963.205760185185</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45963.205760185185</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45963.205760185185</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45963.205760185185</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45963.205760185185</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45963.205760185185</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45963.205760185185</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45963.205760185185</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45963.205760185185</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45963.205760185185</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45963.205760185185</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45963.205760185185</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45963.205760185185</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45963.205760185185</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45963.205760185185</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45963.205760185185</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45963.205760185185</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45963.205760185185</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45963.205760185185</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45963.205760185185</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45963.205760185185</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45963.205760185185</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45963.205760185185</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45963.205760185185</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45963.205760185185</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45963.205760185185</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45963.205760185185</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45963.205760185185</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45963.205760185185</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45963.205760185185</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5"/>
        <v>45963.205760185185</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5"/>
        <v>45963.205760185185</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5"/>
        <v>45963.205760185185</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ref="G1006:G1069" ca="1" si="16">IFERROR(NOW()-F1006,"-")</f>
        <v>45963.205760185185</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45963.205760185185</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45963.205760185185</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45963.205760185185</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45963.205760185185</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45963.205760185185</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45963.205760185185</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45963.205760185185</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45963.205760185185</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45963.205760185185</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45963.205760185185</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45963.205760185185</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45963.205760185185</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45963.205760185185</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45963.205760185185</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45963.205760185185</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45963.205760185185</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45963.205760185185</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45963.205760185185</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45963.205760185185</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45963.205760185185</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45963.205760185185</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45963.205760185185</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45963.205760185185</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45963.205760185185</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45963.205760185185</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45963.205760185185</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45963.205760185185</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45963.205760185185</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45963.205760185185</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45963.205760185185</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45963.205760185185</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45963.205760185185</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45963.205760185185</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45963.205760185185</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45963.205760185185</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45963.205760185185</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45963.205760185185</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45963.205760185185</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45963.205760185185</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45963.205760185185</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45963.205760185185</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45963.205760185185</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45963.205760185185</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45963.205760185185</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45963.205760185185</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45963.205760185185</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45963.205760185185</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45963.205760185185</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45963.205760185185</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45963.205760185185</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45963.205760185185</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45963.205760185185</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45963.205760185185</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45963.205760185185</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45963.205760185185</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45963.205760185185</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45963.205760185185</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45963.205760185185</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45963.205760185185</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45963.205760185185</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6"/>
        <v>45963.205760185185</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6"/>
        <v>45963.205760185185</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6"/>
        <v>45963.205760185185</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ref="G1070:G1084" ca="1" si="17">IFERROR(NOW()-F1070,"-")</f>
        <v>45963.205760185185</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45963.205760185185</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45963.205760185185</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45963.205760185185</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45963.205760185185</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45963.205760185185</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45963.205760185185</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45963.205760185185</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45963.205760185185</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45963.205760185185</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45963.205760185185</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45963.205760185185</v>
      </c>
      <c r="H1081" s="22"/>
      <c r="I1081" s="19" t="str">
        <f>IFERROR(VLOOKUP(D1081,DB!A:F,6,0),"")</f>
        <v/>
      </c>
      <c r="J1081" s="18" t="str">
        <f>IFERROR(VLOOKUP(D1081,DB!A:G,7,0),"")</f>
        <v/>
      </c>
      <c r="K1081" s="46"/>
      <c r="L1081" s="23" t="str">
        <f>IFERROR(VLOOKUP(D1081,DB!A:I,9,0),"")</f>
        <v/>
      </c>
    </row>
    <row r="1082" spans="1:12" ht="15" customHeight="1">
      <c r="A1082" s="19"/>
      <c r="B1082" s="62" t="str">
        <f>IFERROR(VLOOKUP(D1082,DB!A:K,11,0),"")</f>
        <v/>
      </c>
      <c r="C1082" s="18"/>
      <c r="D1082" s="18"/>
      <c r="E1082" s="18"/>
      <c r="F1082" s="20"/>
      <c r="G1082" s="21">
        <f t="shared" ca="1" si="17"/>
        <v>45963.205760185185</v>
      </c>
      <c r="H1082" s="22"/>
      <c r="I1082" s="19" t="str">
        <f>IFERROR(VLOOKUP(D1082,DB!A:F,6,0),"")</f>
        <v/>
      </c>
      <c r="J1082" s="18" t="str">
        <f>IFERROR(VLOOKUP(D1082,DB!A:G,7,0),"")</f>
        <v/>
      </c>
      <c r="K1082" s="46"/>
      <c r="L1082" s="23" t="str">
        <f>IFERROR(VLOOKUP(D1082,DB!A:I,9,0),"")</f>
        <v/>
      </c>
    </row>
    <row r="1083" spans="1:12" ht="15" customHeight="1">
      <c r="A1083" s="19"/>
      <c r="B1083" s="62" t="str">
        <f>IFERROR(VLOOKUP(D1083,DB!A:K,11,0),"")</f>
        <v/>
      </c>
      <c r="C1083" s="18"/>
      <c r="D1083" s="18"/>
      <c r="E1083" s="18"/>
      <c r="F1083" s="20"/>
      <c r="G1083" s="21">
        <f t="shared" ca="1" si="17"/>
        <v>45963.205760185185</v>
      </c>
      <c r="H1083" s="22"/>
      <c r="I1083" s="19" t="str">
        <f>IFERROR(VLOOKUP(D1083,DB!A:F,6,0),"")</f>
        <v/>
      </c>
      <c r="J1083" s="18" t="str">
        <f>IFERROR(VLOOKUP(D1083,DB!A:G,7,0),"")</f>
        <v/>
      </c>
      <c r="K1083" s="46"/>
      <c r="L1083" s="23" t="str">
        <f>IFERROR(VLOOKUP(D1083,DB!A:I,9,0),"")</f>
        <v/>
      </c>
    </row>
    <row r="1084" spans="1:12" ht="15" customHeight="1">
      <c r="A1084" s="19"/>
      <c r="B1084" s="62" t="str">
        <f>IFERROR(VLOOKUP(D1084,DB!A:K,11,0),"")</f>
        <v/>
      </c>
      <c r="C1084" s="18"/>
      <c r="D1084" s="18"/>
      <c r="E1084" s="18"/>
      <c r="F1084" s="20"/>
      <c r="G1084" s="21">
        <f t="shared" ca="1" si="17"/>
        <v>45963.205760185185</v>
      </c>
      <c r="H1084" s="22"/>
      <c r="I1084" s="19" t="str">
        <f>IFERROR(VLOOKUP(D1084,DB!A:F,6,0),"")</f>
        <v/>
      </c>
      <c r="J1084" s="18" t="str">
        <f>IFERROR(VLOOKUP(D1084,DB!A:G,7,0),"")</f>
        <v/>
      </c>
      <c r="K1084" s="46"/>
      <c r="L1084" s="23" t="str">
        <f>IFERROR(VLOOKUP(D1084,DB!A:I,9,0),"")</f>
        <v/>
      </c>
    </row>
  </sheetData>
  <dataValidations count="2">
    <dataValidation allowBlank="1" showInputMessage="1" showErrorMessage="1" sqref="E1" xr:uid="{5914219A-CB83-432D-936A-CC0CB6F3982A}"/>
    <dataValidation type="list" allowBlank="1" showInputMessage="1" showErrorMessage="1" sqref="E2:E108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8"/>
  <sheetViews>
    <sheetView tabSelected="1" workbookViewId="0">
      <selection activeCell="K5" sqref="K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1.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39111</v>
      </c>
      <c r="B2" s="93" t="str">
        <f>IFERROR(VLOOKUP(D2,DB!A:K,11,0),"")</f>
        <v>R4</v>
      </c>
      <c r="C2" s="96">
        <v>1</v>
      </c>
      <c r="D2" s="93" t="s">
        <v>35092</v>
      </c>
      <c r="E2" s="97" t="s">
        <v>39021</v>
      </c>
      <c r="F2" s="98">
        <v>45703.480717592596</v>
      </c>
      <c r="G2" s="99">
        <f ca="1">IFERROR(NOW()-F2,"")</f>
        <v>259.72504259258858</v>
      </c>
      <c r="H2" s="98">
        <v>45703.474768518521</v>
      </c>
      <c r="I2" s="98" t="str">
        <f>IFERROR(VLOOKUP(D2,DB!A:F,6,0),"")</f>
        <v>SCECO</v>
      </c>
      <c r="J2" s="98" t="str">
        <f>IFERROR(VLOOKUP(D2,DB!A:G,7,0),"")</f>
        <v>Dead</v>
      </c>
      <c r="K2" s="100" t="s">
        <v>39112</v>
      </c>
      <c r="L2" s="93" t="str">
        <f>IFERROR(VLOOKUP(D2,DB!A:I,9,0),"")</f>
        <v>Latis</v>
      </c>
    </row>
    <row r="3" spans="1:16" ht="26.25" customHeight="1">
      <c r="A3" s="168" t="s">
        <v>39113</v>
      </c>
      <c r="B3" s="118" t="str">
        <f>IFERROR(VLOOKUP(D3,DB!A:K,11,0),"")</f>
        <v>R4</v>
      </c>
      <c r="C3" s="119">
        <v>1</v>
      </c>
      <c r="D3" s="93" t="s">
        <v>28974</v>
      </c>
      <c r="E3" s="97" t="s">
        <v>39021</v>
      </c>
      <c r="F3" s="122">
        <v>45960.96875</v>
      </c>
      <c r="G3" s="123">
        <f ca="1">IFERROR(NOW()-F3,"")</f>
        <v>2.2370101851847721</v>
      </c>
      <c r="H3" s="122">
        <v>45960.963101851848</v>
      </c>
      <c r="I3" s="118" t="str">
        <f>IFERROR(VLOOKUP(D3,DB!A:F,6,0),"")</f>
        <v>SCECO</v>
      </c>
      <c r="J3" s="118" t="str">
        <f>IFERROR(VLOOKUP(D3,DB!A:G,7,0),"")</f>
        <v>Weak</v>
      </c>
      <c r="K3" s="124" t="s">
        <v>39114</v>
      </c>
      <c r="L3" s="120" t="str">
        <f>IFERROR(VLOOKUP(D3,DB!A:I,9,0),"")</f>
        <v>Latis</v>
      </c>
    </row>
    <row r="4" spans="1:16" ht="15" customHeight="1">
      <c r="A4" s="118" t="s">
        <v>39115</v>
      </c>
      <c r="B4" s="118" t="str">
        <f>IFERROR(VLOOKUP(D4,DB!A:K,11,0),"")</f>
        <v>R4</v>
      </c>
      <c r="C4" s="119">
        <v>1</v>
      </c>
      <c r="D4" s="120" t="s">
        <v>37283</v>
      </c>
      <c r="E4" s="97" t="s">
        <v>39021</v>
      </c>
      <c r="F4" s="122">
        <v>45962.983206018522</v>
      </c>
      <c r="G4" s="123">
        <f ca="1">IFERROR(NOW()-F4,"")</f>
        <v>0.22255416666303063</v>
      </c>
      <c r="H4" s="122">
        <v>45962.977384259262</v>
      </c>
      <c r="I4" s="118" t="str">
        <f>IFERROR(VLOOKUP(D4,DB!A:F,6,0),"")</f>
        <v>Generator-SG</v>
      </c>
      <c r="J4" s="118" t="str">
        <f>IFERROR(VLOOKUP(D4,DB!A:G,7,0),"")</f>
        <v>Vandalized</v>
      </c>
      <c r="K4" s="124" t="s">
        <v>39116</v>
      </c>
      <c r="L4" s="120" t="str">
        <f>IFERROR(VLOOKUP(D4,DB!A:I,9,0),"")</f>
        <v>Latis</v>
      </c>
    </row>
    <row r="5" spans="1:16" ht="15" customHeight="1">
      <c r="A5" s="118" t="s">
        <v>39117</v>
      </c>
      <c r="B5" s="118" t="str">
        <f>IFERROR(VLOOKUP(D5,DB!A:K,11,0),"")</f>
        <v>R4</v>
      </c>
      <c r="C5" s="119">
        <v>2</v>
      </c>
      <c r="D5" s="120" t="s">
        <v>37513</v>
      </c>
      <c r="E5" s="97" t="s">
        <v>39021</v>
      </c>
      <c r="F5" s="122">
        <v>45963.120833333334</v>
      </c>
      <c r="G5" s="123">
        <f ca="1">IFERROR(NOW()-F5,"")</f>
        <v>8.4926851850468665E-2</v>
      </c>
      <c r="H5" s="122">
        <v>45963.106469907405</v>
      </c>
      <c r="I5" s="118" t="str">
        <f>IFERROR(VLOOKUP(D5,DB!A:F,6,0),"")</f>
        <v>Generator-SG</v>
      </c>
      <c r="J5" s="118" t="str">
        <f>IFERROR(VLOOKUP(D5,DB!A:G,7,0),"")</f>
        <v>Vandalized</v>
      </c>
      <c r="K5" s="124" t="s">
        <v>39116</v>
      </c>
      <c r="L5" s="120" t="str">
        <f>IFERROR(VLOOKUP(D5,DB!A:I,9,0),"")</f>
        <v>Latis</v>
      </c>
    </row>
    <row r="6" spans="1:16" ht="15" customHeight="1">
      <c r="A6" s="118"/>
      <c r="B6" s="118" t="str">
        <f>IFERROR(VLOOKUP(D6,DB!A:K,11,0),"")</f>
        <v/>
      </c>
      <c r="C6" s="119"/>
      <c r="D6" s="120"/>
      <c r="E6" s="97" t="s">
        <v>39021</v>
      </c>
      <c r="F6" s="122"/>
      <c r="G6" s="123">
        <f ca="1">IFERROR(NOW()-F6,"")</f>
        <v>45963.205760185185</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45963.205760185185</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45963.205760185185</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45963.205760185185</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45963.205760185185</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45963.205760185185</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45963.205760185185</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45963.205760185185</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45963.205760185185</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45963.205760185185</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45963.205760185185</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45963.205760185185</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45963.205760185185</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45963.205760185185</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45963.205760185185</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45963.205760185185</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45963.205760185185</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45963.205760185185</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45963.205760185185</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45963.205760185185</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t="s">
        <v>39021</v>
      </c>
      <c r="F26" s="122"/>
      <c r="G26" s="123">
        <f ca="1">IFERROR(NOW()-F26,"")</f>
        <v>45963.205760185185</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t="s">
        <v>39021</v>
      </c>
      <c r="F27" s="122"/>
      <c r="G27" s="123">
        <f ca="1">IFERROR(NOW()-F27,"")</f>
        <v>45963.205760185185</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t="s">
        <v>39021</v>
      </c>
      <c r="F28" s="122"/>
      <c r="G28" s="123">
        <f ca="1">IFERROR(NOW()-F28,"")</f>
        <v>45963.205760185185</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t="s">
        <v>39021</v>
      </c>
      <c r="F29" s="122"/>
      <c r="G29" s="123">
        <f ca="1">IFERROR(NOW()-F29,"")</f>
        <v>45963.205760185185</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t="s">
        <v>39021</v>
      </c>
      <c r="F30" s="122"/>
      <c r="G30" s="123">
        <f ca="1">IFERROR(NOW()-F30,"")</f>
        <v>45963.205760185185</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t="s">
        <v>39021</v>
      </c>
      <c r="F31" s="122"/>
      <c r="G31" s="123">
        <f ca="1">IFERROR(NOW()-F31,"")</f>
        <v>45963.205760185185</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t="s">
        <v>39021</v>
      </c>
      <c r="F32" s="122"/>
      <c r="G32" s="123">
        <f ca="1">IFERROR(NOW()-F32,"")</f>
        <v>45963.205760185185</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t="s">
        <v>39021</v>
      </c>
      <c r="F33" s="122"/>
      <c r="G33" s="123">
        <f ca="1">IFERROR(NOW()-F33,"")</f>
        <v>45963.205760185185</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t="s">
        <v>39021</v>
      </c>
      <c r="F34" s="122"/>
      <c r="G34" s="123">
        <f ca="1">IFERROR(NOW()-F34,"")</f>
        <v>45963.205760185185</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t="s">
        <v>39021</v>
      </c>
      <c r="F35" s="122"/>
      <c r="G35" s="123">
        <f ca="1">IFERROR(NOW()-F35,"")</f>
        <v>45963.205760185185</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45963.205760185185</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45963.205760185185</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45963.205760185185</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45963.205760185185</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45963.205760185185</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45963.205760185185</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45963.205760185185</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45963.205760185185</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45963.205760185185</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45963.205760185185</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45963.205760185185</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45963.205760185185</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45963.205760185185</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45963.205760185185</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45963.205760185185</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45963.205760185185</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45963.205760185185</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45963.205760185185</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45963.205760185185</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45963.205760185185</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45963.205760185185</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45963.205760185185</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45963.205760185185</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45963.205760185185</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45963.205760185185</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45963.205760185185</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45963.205760185185</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45963.205760185185</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45963.205760185185</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45963.205760185185</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45963.205760185185</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45963.205760185185</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45963.205760185185</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45963.205760185185</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45963.205760185185</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45963.205760185185</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45963.205760185185</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45963.205760185185</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45963.205760185185</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45963.205760185185</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45963.205760185185</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45963.205760185185</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45963.205760185185</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45963.205760185185</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45963.205760185185</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45963.205760185185</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45963.205760185185</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45963.205760185185</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45963.205760185185</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45963.205760185185</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45963.205760185185</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45963.205760185185</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45963.205760185185</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45963.205760185185</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45963.205760185185</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45963.205760185185</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45963.205760185185</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45963.205760185185</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45963.205760185185</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45963.205760185185</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45963.205760185185</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45963.205760185185</v>
      </c>
      <c r="H97" s="122"/>
      <c r="I97" s="118" t="str">
        <f>IFERROR(VLOOKUP(D97,DB!A:F,6,0),"")</f>
        <v/>
      </c>
      <c r="J97" s="118" t="str">
        <f>IFERROR(VLOOKUP(D97,DB!A:G,7,0),"")</f>
        <v/>
      </c>
      <c r="K97" s="124"/>
      <c r="L97" s="120" t="str">
        <f>IFERROR(VLOOKUP(D97,DB!A:I,9,0),"")</f>
        <v/>
      </c>
    </row>
    <row r="98" spans="1:12" ht="15" customHeight="1">
      <c r="A98" s="118"/>
      <c r="B98" s="118" t="str">
        <f>IFERROR(VLOOKUP(D98,DB!A:K,11,0),"")</f>
        <v/>
      </c>
      <c r="C98" s="119"/>
      <c r="D98" s="120"/>
      <c r="E98" s="121"/>
      <c r="F98" s="122"/>
      <c r="G98" s="123">
        <f ca="1">IFERROR(NOW()-F98,"")</f>
        <v>45963.205760185185</v>
      </c>
      <c r="H98" s="122"/>
      <c r="I98" s="118" t="str">
        <f>IFERROR(VLOOKUP(D98,DB!A:F,6,0),"")</f>
        <v/>
      </c>
      <c r="J98" s="118" t="str">
        <f>IFERROR(VLOOKUP(D98,DB!A:G,7,0),"")</f>
        <v/>
      </c>
      <c r="K98" s="124"/>
      <c r="L98" s="120" t="str">
        <f>IFERROR(VLOOKUP(D98,DB!A:I,9,0),"")</f>
        <v/>
      </c>
    </row>
    <row r="99" spans="1:12" ht="15" customHeight="1">
      <c r="A99" s="118"/>
      <c r="B99" s="118" t="str">
        <f>IFERROR(VLOOKUP(D99,DB!A:K,11,0),"")</f>
        <v/>
      </c>
      <c r="C99" s="119"/>
      <c r="D99" s="120"/>
      <c r="E99" s="121"/>
      <c r="F99" s="122"/>
      <c r="G99" s="123">
        <f ca="1">IFERROR(NOW()-F99,"")</f>
        <v>45963.205760185185</v>
      </c>
      <c r="H99" s="122"/>
      <c r="I99" s="118" t="str">
        <f>IFERROR(VLOOKUP(D99,DB!A:F,6,0),"")</f>
        <v/>
      </c>
      <c r="J99" s="118" t="str">
        <f>IFERROR(VLOOKUP(D99,DB!A:G,7,0),"")</f>
        <v/>
      </c>
      <c r="K99" s="124"/>
      <c r="L99" s="120" t="str">
        <f>IFERROR(VLOOKUP(D99,DB!A:I,9,0),"")</f>
        <v/>
      </c>
    </row>
    <row r="100" spans="1:12" ht="15" customHeight="1">
      <c r="A100" s="118"/>
      <c r="B100" s="118" t="str">
        <f>IFERROR(VLOOKUP(D100,DB!A:K,11,0),"")</f>
        <v/>
      </c>
      <c r="C100" s="119"/>
      <c r="D100" s="120"/>
      <c r="E100" s="121"/>
      <c r="F100" s="122"/>
      <c r="G100" s="123">
        <f ca="1">IFERROR(NOW()-F100,"")</f>
        <v>45963.205760185185</v>
      </c>
      <c r="H100" s="122"/>
      <c r="I100" s="118" t="str">
        <f>IFERROR(VLOOKUP(D100,DB!A:F,6,0),"")</f>
        <v/>
      </c>
      <c r="J100" s="118" t="str">
        <f>IFERROR(VLOOKUP(D100,DB!A:G,7,0),"")</f>
        <v/>
      </c>
      <c r="K100" s="124"/>
      <c r="L100" s="120" t="str">
        <f>IFERROR(VLOOKUP(D100,DB!A:I,9,0),"")</f>
        <v/>
      </c>
    </row>
    <row r="101" spans="1:12" ht="15" customHeight="1">
      <c r="A101" s="118"/>
      <c r="B101" s="118" t="str">
        <f>IFERROR(VLOOKUP(D101,DB!A:K,11,0),"")</f>
        <v/>
      </c>
      <c r="C101" s="119"/>
      <c r="D101" s="120"/>
      <c r="E101" s="121"/>
      <c r="F101" s="122"/>
      <c r="G101" s="123">
        <f ca="1">IFERROR(NOW()-F101,"")</f>
        <v>45963.205760185185</v>
      </c>
      <c r="H101" s="122"/>
      <c r="I101" s="118" t="str">
        <f>IFERROR(VLOOKUP(D101,DB!A:F,6,0),"")</f>
        <v/>
      </c>
      <c r="J101" s="118" t="str">
        <f>IFERROR(VLOOKUP(D101,DB!A:G,7,0),"")</f>
        <v/>
      </c>
      <c r="K101" s="124"/>
      <c r="L101" s="120" t="str">
        <f>IFERROR(VLOOKUP(D101,DB!A:I,9,0),"")</f>
        <v/>
      </c>
    </row>
    <row r="102" spans="1:12" ht="15" customHeight="1">
      <c r="A102" s="118"/>
      <c r="B102" s="118" t="str">
        <f>IFERROR(VLOOKUP(D102,DB!A:K,11,0),"")</f>
        <v/>
      </c>
      <c r="C102" s="119"/>
      <c r="D102" s="120"/>
      <c r="E102" s="121"/>
      <c r="F102" s="122"/>
      <c r="G102" s="123">
        <f ca="1">IFERROR(NOW()-F102,"")</f>
        <v>45963.205760185185</v>
      </c>
      <c r="H102" s="122"/>
      <c r="I102" s="118" t="str">
        <f>IFERROR(VLOOKUP(D102,DB!A:F,6,0),"")</f>
        <v/>
      </c>
      <c r="J102" s="118" t="str">
        <f>IFERROR(VLOOKUP(D102,DB!A:G,7,0),"")</f>
        <v/>
      </c>
      <c r="K102" s="124"/>
      <c r="L102" s="120" t="str">
        <f>IFERROR(VLOOKUP(D102,DB!A:I,9,0),"")</f>
        <v/>
      </c>
    </row>
    <row r="103" spans="1:12" ht="15" customHeight="1">
      <c r="A103" s="118"/>
      <c r="B103" s="118" t="str">
        <f>IFERROR(VLOOKUP(D103,DB!A:K,11,0),"")</f>
        <v/>
      </c>
      <c r="C103" s="119"/>
      <c r="D103" s="120"/>
      <c r="E103" s="121"/>
      <c r="F103" s="122"/>
      <c r="G103" s="123">
        <f ca="1">IFERROR(NOW()-F103,"")</f>
        <v>45963.205760185185</v>
      </c>
      <c r="H103" s="122"/>
      <c r="I103" s="118" t="str">
        <f>IFERROR(VLOOKUP(D103,DB!A:F,6,0),"")</f>
        <v/>
      </c>
      <c r="J103" s="118" t="str">
        <f>IFERROR(VLOOKUP(D103,DB!A:G,7,0),"")</f>
        <v/>
      </c>
      <c r="K103" s="124"/>
      <c r="L103" s="120" t="str">
        <f>IFERROR(VLOOKUP(D103,DB!A:I,9,0),"")</f>
        <v/>
      </c>
    </row>
    <row r="104" spans="1:12" ht="15" customHeight="1">
      <c r="A104" s="118"/>
      <c r="B104" s="118" t="str">
        <f>IFERROR(VLOOKUP(D104,DB!A:K,11,0),"")</f>
        <v/>
      </c>
      <c r="C104" s="119"/>
      <c r="D104" s="120"/>
      <c r="E104" s="121"/>
      <c r="F104" s="122"/>
      <c r="G104" s="123">
        <f ca="1">IFERROR(NOW()-F104,"")</f>
        <v>45963.205760185185</v>
      </c>
      <c r="H104" s="122"/>
      <c r="I104" s="118" t="str">
        <f>IFERROR(VLOOKUP(D104,DB!A:F,6,0),"")</f>
        <v/>
      </c>
      <c r="J104" s="118" t="str">
        <f>IFERROR(VLOOKUP(D104,DB!A:G,7,0),"")</f>
        <v/>
      </c>
      <c r="K104" s="124"/>
      <c r="L104" s="120" t="str">
        <f>IFERROR(VLOOKUP(D104,DB!A:I,9,0),"")</f>
        <v/>
      </c>
    </row>
    <row r="105" spans="1:12" ht="15" customHeight="1">
      <c r="A105" s="118"/>
      <c r="B105" s="118" t="str">
        <f>IFERROR(VLOOKUP(D105,DB!A:K,11,0),"")</f>
        <v/>
      </c>
      <c r="C105" s="119"/>
      <c r="D105" s="120"/>
      <c r="E105" s="121"/>
      <c r="F105" s="122"/>
      <c r="G105" s="123">
        <f ca="1">IFERROR(NOW()-F105,"")</f>
        <v>45963.205760185185</v>
      </c>
      <c r="H105" s="122"/>
      <c r="I105" s="118" t="str">
        <f>IFERROR(VLOOKUP(D105,DB!A:F,6,0),"")</f>
        <v/>
      </c>
      <c r="J105" s="118" t="str">
        <f>IFERROR(VLOOKUP(D105,DB!A:G,7,0),"")</f>
        <v/>
      </c>
      <c r="K105" s="124"/>
      <c r="L105" s="120" t="str">
        <f>IFERROR(VLOOKUP(D105,DB!A:I,9,0),"")</f>
        <v/>
      </c>
    </row>
    <row r="106" spans="1:12" ht="15" customHeight="1">
      <c r="A106" s="118"/>
      <c r="B106" s="118" t="str">
        <f>IFERROR(VLOOKUP(D106,DB!A:K,11,0),"")</f>
        <v/>
      </c>
      <c r="C106" s="119"/>
      <c r="D106" s="120"/>
      <c r="E106" s="121"/>
      <c r="F106" s="122"/>
      <c r="G106" s="123">
        <f ca="1">IFERROR(NOW()-F106,"")</f>
        <v>45963.205760185185</v>
      </c>
      <c r="H106" s="122"/>
      <c r="I106" s="118" t="str">
        <f>IFERROR(VLOOKUP(D106,DB!A:F,6,0),"")</f>
        <v/>
      </c>
      <c r="J106" s="118" t="str">
        <f>IFERROR(VLOOKUP(D106,DB!A:G,7,0),"")</f>
        <v/>
      </c>
      <c r="K106" s="124"/>
      <c r="L106" s="120" t="str">
        <f>IFERROR(VLOOKUP(D106,DB!A:I,9,0),"")</f>
        <v/>
      </c>
    </row>
    <row r="107" spans="1:12" ht="15" customHeight="1">
      <c r="A107" s="118"/>
      <c r="B107" s="118" t="str">
        <f>IFERROR(VLOOKUP(D107,DB!A:K,11,0),"")</f>
        <v/>
      </c>
      <c r="C107" s="119"/>
      <c r="D107" s="120"/>
      <c r="E107" s="121"/>
      <c r="F107" s="122"/>
      <c r="G107" s="123">
        <f ca="1">IFERROR(NOW()-F107,"")</f>
        <v>45963.205760185185</v>
      </c>
      <c r="H107" s="122"/>
      <c r="I107" s="118" t="str">
        <f>IFERROR(VLOOKUP(D107,DB!A:F,6,0),"")</f>
        <v/>
      </c>
      <c r="J107" s="118" t="str">
        <f>IFERROR(VLOOKUP(D107,DB!A:G,7,0),"")</f>
        <v/>
      </c>
      <c r="K107" s="124"/>
      <c r="L107" s="120" t="str">
        <f>IFERROR(VLOOKUP(D107,DB!A:I,9,0),"")</f>
        <v/>
      </c>
    </row>
    <row r="108" spans="1:12" ht="15" customHeight="1">
      <c r="A108" s="125"/>
      <c r="B108" s="125" t="str">
        <f>IFERROR(VLOOKUP(D108,DB!A:K,11,0),"")</f>
        <v/>
      </c>
      <c r="C108" s="126"/>
      <c r="D108" s="127"/>
      <c r="E108" s="128"/>
      <c r="F108" s="129"/>
      <c r="G108" s="130">
        <f ca="1">IFERROR(NOW()-F108,"")</f>
        <v>45963.205760185185</v>
      </c>
      <c r="H108" s="129"/>
      <c r="I108" s="125" t="str">
        <f>IFERROR(VLOOKUP(D108,DB!A:F,6,0),"")</f>
        <v/>
      </c>
      <c r="J108" s="125" t="str">
        <f>IFERROR(VLOOKUP(D108,DB!A:G,7,0),"")</f>
        <v/>
      </c>
      <c r="K108" s="131"/>
      <c r="L108" s="127" t="str">
        <f>IFERROR(VLOOKUP(D108,DB!A:I,9,0),"")</f>
        <v/>
      </c>
    </row>
  </sheetData>
  <dataValidations count="2">
    <dataValidation allowBlank="1" showInputMessage="1" showErrorMessage="1" sqref="E1" xr:uid="{A4F81451-56CC-4543-9497-104C4E44EE4B}"/>
    <dataValidation type="list" allowBlank="1" showInputMessage="1" showErrorMessage="1" sqref="E2:E3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6"/>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39118</v>
      </c>
      <c r="B2" s="37" t="str">
        <f>IFERROR(VLOOKUP(D2,DB!A:K,11,0),"")</f>
        <v>R5</v>
      </c>
      <c r="C2" s="37">
        <v>3</v>
      </c>
      <c r="D2" s="117" t="s">
        <v>36011</v>
      </c>
      <c r="E2" s="37" t="s">
        <v>39021</v>
      </c>
      <c r="F2" s="38">
        <v>45891.832060185188</v>
      </c>
      <c r="G2" s="143">
        <f ca="1">IFERROR(NOW()-F2,"")</f>
        <v>71.373699999996461</v>
      </c>
      <c r="H2" s="38">
        <v>45891.790393518517</v>
      </c>
      <c r="I2" s="37" t="str">
        <f>IFERROR(VLOOKUP(D2,DB!A:F,6,0),"")</f>
        <v>Generator-SG</v>
      </c>
      <c r="J2" s="37" t="str">
        <f>IFERROR(VLOOKUP(D2,DB!A:G,7,0),"")</f>
        <v>Vandalized</v>
      </c>
      <c r="K2" s="37" t="s">
        <v>39119</v>
      </c>
      <c r="L2" s="37" t="str">
        <f>IFERROR(VLOOKUP(D2,DB!A:I,9,0),"")</f>
        <v>Latis</v>
      </c>
      <c r="M2" s="116"/>
    </row>
    <row r="3" spans="1:13" ht="30.75">
      <c r="A3" s="37" t="s">
        <v>39120</v>
      </c>
      <c r="B3" s="37" t="str">
        <f>IFERROR(VLOOKUP(D3,DB!A:K,11,0),"")</f>
        <v>R5</v>
      </c>
      <c r="C3" s="37">
        <v>1</v>
      </c>
      <c r="D3" s="37" t="s">
        <v>33268</v>
      </c>
      <c r="E3" s="37" t="s">
        <v>39100</v>
      </c>
      <c r="F3" s="38">
        <v>45926.188877314817</v>
      </c>
      <c r="G3" s="143">
        <f t="shared" ref="G3" ca="1" si="0">IFERROR(NOW()-F3,"")</f>
        <v>37.016882870368136</v>
      </c>
      <c r="H3" s="38">
        <v>45926.158159722225</v>
      </c>
      <c r="I3" s="37" t="str">
        <f>IFERROR(VLOOKUP(D3,DB!A:F,6,0),"")</f>
        <v>SCECO</v>
      </c>
      <c r="J3" s="37" t="str">
        <f>IFERROR(VLOOKUP(D3,DB!A:G,7,0),"")</f>
        <v>Good</v>
      </c>
      <c r="K3" s="37" t="s">
        <v>39121</v>
      </c>
      <c r="L3" s="37" t="str">
        <f>IFERROR(VLOOKUP(D3,DB!A:I,9,0),"")</f>
        <v>Latis</v>
      </c>
      <c r="M3" s="116"/>
    </row>
    <row r="4" spans="1:13" ht="48" customHeight="1">
      <c r="A4" s="151" t="s">
        <v>39122</v>
      </c>
      <c r="B4" s="151" t="str">
        <f>IFERROR(VLOOKUP(D4,DB!A:K,11,0),"")</f>
        <v>R5</v>
      </c>
      <c r="C4" s="151">
        <v>1</v>
      </c>
      <c r="D4" s="151" t="s">
        <v>34758</v>
      </c>
      <c r="E4" s="151" t="s">
        <v>39100</v>
      </c>
      <c r="F4" s="152">
        <v>45948.661111111112</v>
      </c>
      <c r="G4" s="153">
        <f ca="1">IFERROR(NOW()-F4,"")</f>
        <v>14.544649074072368</v>
      </c>
      <c r="H4" s="152">
        <v>45948.661111111112</v>
      </c>
      <c r="I4" s="151" t="str">
        <f>IFERROR(VLOOKUP(D4,DB!A:F,6,0),"")</f>
        <v>SCECO</v>
      </c>
      <c r="J4" s="151" t="str">
        <f>IFERROR(VLOOKUP(D4,DB!A:G,7,0),"")</f>
        <v>Dead</v>
      </c>
      <c r="K4" s="151" t="s">
        <v>39123</v>
      </c>
      <c r="L4" s="151" t="str">
        <f>IFERROR(VLOOKUP(D4,DB!A:I,9,0),"")</f>
        <v>Latis</v>
      </c>
    </row>
    <row r="5" spans="1:13" ht="15">
      <c r="A5" s="151" t="s">
        <v>39124</v>
      </c>
      <c r="B5" s="151" t="str">
        <f>IFERROR(VLOOKUP(D5,DB!A:K,11,0),"")</f>
        <v>R5</v>
      </c>
      <c r="C5" s="151">
        <v>1</v>
      </c>
      <c r="D5" s="151" t="s">
        <v>35154</v>
      </c>
      <c r="E5" s="151" t="s">
        <v>39021</v>
      </c>
      <c r="F5" s="152">
        <v>45963.16202546296</v>
      </c>
      <c r="G5" s="153">
        <f ca="1">IFERROR(NOW()-F5,"")</f>
        <v>4.3734722225053702E-2</v>
      </c>
      <c r="H5" s="152">
        <v>45963.1559375</v>
      </c>
      <c r="I5" s="151" t="str">
        <f>IFERROR(VLOOKUP(D5,DB!A:F,6,0),"")</f>
        <v>Generator-SG</v>
      </c>
      <c r="J5" s="151" t="str">
        <f>IFERROR(VLOOKUP(D5,DB!A:G,7,0),"")</f>
        <v>Dead</v>
      </c>
      <c r="K5" s="151" t="s">
        <v>39125</v>
      </c>
      <c r="L5" s="151" t="str">
        <f>IFERROR(VLOOKUP(D5,DB!A:I,9,0),"")</f>
        <v>Latis</v>
      </c>
    </row>
    <row r="6" spans="1:13" ht="15">
      <c r="A6" s="151"/>
      <c r="B6" s="151" t="str">
        <f>IFERROR(VLOOKUP(D6,DB!A:K,11,0),"")</f>
        <v/>
      </c>
      <c r="C6" s="151"/>
      <c r="D6" s="151"/>
      <c r="E6" s="151"/>
      <c r="F6" s="152"/>
      <c r="G6" s="153">
        <f ca="1">IFERROR(NOW()-F6,"")</f>
        <v>45963.205760185185</v>
      </c>
      <c r="H6" s="152"/>
      <c r="I6" s="151" t="str">
        <f>IFERROR(VLOOKUP(D6,DB!A:F,6,0),"")</f>
        <v/>
      </c>
      <c r="J6" s="151" t="str">
        <f>IFERROR(VLOOKUP(D6,DB!A:G,7,0),"")</f>
        <v/>
      </c>
      <c r="K6" s="151"/>
      <c r="L6" s="151" t="str">
        <f>IFERROR(VLOOKUP(D6,DB!A:I,9,0),"")</f>
        <v/>
      </c>
    </row>
    <row r="7" spans="1:13" ht="15">
      <c r="A7" s="151"/>
      <c r="B7" s="151" t="str">
        <f>IFERROR(VLOOKUP(D7,DB!A:K,11,0),"")</f>
        <v/>
      </c>
      <c r="C7" s="151"/>
      <c r="D7" s="169"/>
      <c r="E7" s="151"/>
      <c r="F7" s="152"/>
      <c r="G7" s="153">
        <f ca="1">IFERROR(NOW()-F7,"")</f>
        <v>45963.205760185185</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45963.205760185185</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45963.205760185185</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45963.205760185185</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45963.205760185185</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45963.205760185185</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45963.205760185185</v>
      </c>
      <c r="H13" s="152"/>
      <c r="I13" s="151" t="str">
        <f>IFERROR(VLOOKUP(D13,DB!A:F,6,0),"")</f>
        <v/>
      </c>
      <c r="J13" s="151" t="str">
        <f>IFERROR(VLOOKUP(D13,DB!A:G,7,0),"")</f>
        <v/>
      </c>
      <c r="K13" s="151"/>
      <c r="L13" s="151" t="str">
        <f>IFERROR(VLOOKUP(D13,DB!A:I,9,0),"")</f>
        <v/>
      </c>
    </row>
    <row r="14" spans="1:13" ht="15">
      <c r="A14" s="151"/>
      <c r="B14" s="151" t="str">
        <f>IFERROR(VLOOKUP(D14,DB!A:K,11,0),"")</f>
        <v/>
      </c>
      <c r="C14" s="151"/>
      <c r="D14"/>
      <c r="E14" s="151"/>
      <c r="F14" s="152"/>
      <c r="G14" s="153">
        <f ca="1">IFERROR(NOW()-F14,"")</f>
        <v>45963.205760185185</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45963.205760185185</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45963.205760185185</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45963.205760185185</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45963.205760185185</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45963.205760185185</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45963.205760185185</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45963.205760185185</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45963.205760185185</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45963.205760185185</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45963.205760185185</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45963.205760185185</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45963.205760185185</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45963.205760185185</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45963.205760185185</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45963.205760185185</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45963.205760185185</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45963.205760185185</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45963.205760185185</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45963.205760185185</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45963.205760185185</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45963.205760185185</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45963.205760185185</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45963.205760185185</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45963.205760185185</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45963.205760185185</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45963.205760185185</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45963.205760185185</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45963.205760185185</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45963.205760185185</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45963.205760185185</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45963.205760185185</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45963.205760185185</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45963.205760185185</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45963.205760185185</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45963.205760185185</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45963.205760185185</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45963.205760185185</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45963.205760185185</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45963.205760185185</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45963.205760185185</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45963.205760185185</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45963.205760185185</v>
      </c>
      <c r="H56" s="152"/>
      <c r="I56" s="151" t="str">
        <f>IFERROR(VLOOKUP(D56,DB!A:F,6,0),"")</f>
        <v/>
      </c>
      <c r="J56" s="151" t="str">
        <f>IFERROR(VLOOKUP(D56,DB!A:G,7,0),"")</f>
        <v/>
      </c>
      <c r="K56" s="151"/>
      <c r="L56" s="151" t="str">
        <f>IFERROR(VLOOKUP(D56,DB!A:I,9,0),"")</f>
        <v/>
      </c>
    </row>
    <row r="57" spans="1:12" ht="15">
      <c r="A57" s="151"/>
      <c r="B57" s="151" t="str">
        <f>IFERROR(VLOOKUP(D57,DB!A:K,11,0),"")</f>
        <v/>
      </c>
      <c r="C57" s="151"/>
      <c r="D57" s="151"/>
      <c r="E57" s="151"/>
      <c r="F57" s="152"/>
      <c r="G57" s="153">
        <f ca="1">IFERROR(NOW()-F57,"")</f>
        <v>45963.205760185185</v>
      </c>
      <c r="H57" s="152"/>
      <c r="I57" s="151" t="str">
        <f>IFERROR(VLOOKUP(D57,DB!A:F,6,0),"")</f>
        <v/>
      </c>
      <c r="J57" s="151" t="str">
        <f>IFERROR(VLOOKUP(D57,DB!A:G,7,0),"")</f>
        <v/>
      </c>
      <c r="K57" s="151"/>
      <c r="L57" s="151" t="str">
        <f>IFERROR(VLOOKUP(D57,DB!A:I,9,0),"")</f>
        <v/>
      </c>
    </row>
    <row r="58" spans="1:12" ht="15">
      <c r="A58" s="151"/>
      <c r="B58" s="151" t="str">
        <f>IFERROR(VLOOKUP(D58,DB!A:K,11,0),"")</f>
        <v/>
      </c>
      <c r="C58" s="151"/>
      <c r="D58" s="151"/>
      <c r="E58" s="151"/>
      <c r="F58" s="152"/>
      <c r="G58" s="153">
        <f ca="1">IFERROR(NOW()-F58,"")</f>
        <v>45963.205760185185</v>
      </c>
      <c r="H58" s="152"/>
      <c r="I58" s="151" t="str">
        <f>IFERROR(VLOOKUP(D58,DB!A:F,6,0),"")</f>
        <v/>
      </c>
      <c r="J58" s="151" t="str">
        <f>IFERROR(VLOOKUP(D58,DB!A:G,7,0),"")</f>
        <v/>
      </c>
      <c r="K58" s="151"/>
      <c r="L58" s="151" t="str">
        <f>IFERROR(VLOOKUP(D58,DB!A:I,9,0),"")</f>
        <v/>
      </c>
    </row>
    <row r="59" spans="1:12" ht="15">
      <c r="A59" s="151"/>
      <c r="B59" s="151" t="str">
        <f>IFERROR(VLOOKUP(D59,DB!A:K,11,0),"")</f>
        <v/>
      </c>
      <c r="C59" s="151"/>
      <c r="D59" s="151"/>
      <c r="E59" s="151"/>
      <c r="F59" s="152"/>
      <c r="G59" s="153">
        <f ca="1">IFERROR(NOW()-F59,"")</f>
        <v>45963.205760185185</v>
      </c>
      <c r="H59" s="152"/>
      <c r="I59" s="151" t="str">
        <f>IFERROR(VLOOKUP(D59,DB!A:F,6,0),"")</f>
        <v/>
      </c>
      <c r="J59" s="151" t="str">
        <f>IFERROR(VLOOKUP(D59,DB!A:G,7,0),"")</f>
        <v/>
      </c>
      <c r="K59" s="151"/>
      <c r="L59" s="151" t="str">
        <f>IFERROR(VLOOKUP(D59,DB!A:I,9,0),"")</f>
        <v/>
      </c>
    </row>
    <row r="60" spans="1:12" ht="15">
      <c r="A60" s="151"/>
      <c r="B60" s="151" t="str">
        <f>IFERROR(VLOOKUP(D60,DB!A:K,11,0),"")</f>
        <v/>
      </c>
      <c r="C60" s="151"/>
      <c r="D60" s="151"/>
      <c r="E60" s="151"/>
      <c r="F60" s="152"/>
      <c r="G60" s="153">
        <f ca="1">IFERROR(NOW()-F60,"")</f>
        <v>45963.205760185185</v>
      </c>
      <c r="H60" s="152"/>
      <c r="I60" s="151" t="str">
        <f>IFERROR(VLOOKUP(D60,DB!A:F,6,0),"")</f>
        <v/>
      </c>
      <c r="J60" s="151" t="str">
        <f>IFERROR(VLOOKUP(D60,DB!A:G,7,0),"")</f>
        <v/>
      </c>
      <c r="K60" s="151"/>
      <c r="L60" s="151" t="str">
        <f>IFERROR(VLOOKUP(D60,DB!A:I,9,0),"")</f>
        <v/>
      </c>
    </row>
    <row r="61" spans="1:12" ht="15">
      <c r="A61" s="151"/>
      <c r="B61" s="151" t="str">
        <f>IFERROR(VLOOKUP(D61,DB!A:K,11,0),"")</f>
        <v/>
      </c>
      <c r="C61" s="151"/>
      <c r="D61" s="151"/>
      <c r="E61" s="151"/>
      <c r="F61" s="152"/>
      <c r="G61" s="153">
        <f ca="1">IFERROR(NOW()-F61,"")</f>
        <v>45963.205760185185</v>
      </c>
      <c r="H61" s="152"/>
      <c r="I61" s="151" t="str">
        <f>IFERROR(VLOOKUP(D61,DB!A:F,6,0),"")</f>
        <v/>
      </c>
      <c r="J61" s="151" t="str">
        <f>IFERROR(VLOOKUP(D61,DB!A:G,7,0),"")</f>
        <v/>
      </c>
      <c r="K61" s="151"/>
      <c r="L61" s="151" t="str">
        <f>IFERROR(VLOOKUP(D61,DB!A:I,9,0),"")</f>
        <v/>
      </c>
    </row>
    <row r="62" spans="1:12" ht="15">
      <c r="A62" s="151"/>
      <c r="B62" s="151" t="str">
        <f>IFERROR(VLOOKUP(D62,DB!A:K,11,0),"")</f>
        <v/>
      </c>
      <c r="C62" s="151"/>
      <c r="D62" s="151"/>
      <c r="E62" s="151"/>
      <c r="F62" s="152"/>
      <c r="G62" s="153">
        <f ca="1">IFERROR(NOW()-F62,"")</f>
        <v>45963.205760185185</v>
      </c>
      <c r="H62" s="152"/>
      <c r="I62" s="151" t="str">
        <f>IFERROR(VLOOKUP(D62,DB!A:F,6,0),"")</f>
        <v/>
      </c>
      <c r="J62" s="151" t="str">
        <f>IFERROR(VLOOKUP(D62,DB!A:G,7,0),"")</f>
        <v/>
      </c>
      <c r="K62" s="151"/>
      <c r="L62" s="151" t="str">
        <f>IFERROR(VLOOKUP(D62,DB!A:I,9,0),"")</f>
        <v/>
      </c>
    </row>
    <row r="63" spans="1:12" ht="15">
      <c r="A63" s="151"/>
      <c r="B63" s="151" t="str">
        <f>IFERROR(VLOOKUP(D63,DB!A:K,11,0),"")</f>
        <v/>
      </c>
      <c r="C63" s="151"/>
      <c r="D63" s="151"/>
      <c r="E63" s="151"/>
      <c r="F63" s="152"/>
      <c r="G63" s="153">
        <f ca="1">IFERROR(NOW()-F63,"")</f>
        <v>45963.205760185185</v>
      </c>
      <c r="H63" s="152"/>
      <c r="I63" s="151" t="str">
        <f>IFERROR(VLOOKUP(D63,DB!A:F,6,0),"")</f>
        <v/>
      </c>
      <c r="J63" s="151" t="str">
        <f>IFERROR(VLOOKUP(D63,DB!A:G,7,0),"")</f>
        <v/>
      </c>
      <c r="K63" s="151"/>
      <c r="L63" s="151" t="str">
        <f>IFERROR(VLOOKUP(D63,DB!A:I,9,0),"")</f>
        <v/>
      </c>
    </row>
    <row r="64" spans="1:12" ht="15">
      <c r="A64" s="151"/>
      <c r="B64" s="151" t="str">
        <f>IFERROR(VLOOKUP(D64,DB!A:K,11,0),"")</f>
        <v/>
      </c>
      <c r="C64" s="151"/>
      <c r="D64" s="151"/>
      <c r="E64" s="151"/>
      <c r="F64" s="152"/>
      <c r="G64" s="153">
        <f ca="1">IFERROR(NOW()-F64,"")</f>
        <v>45963.205760185185</v>
      </c>
      <c r="H64" s="152"/>
      <c r="I64" s="151" t="str">
        <f>IFERROR(VLOOKUP(D64,DB!A:F,6,0),"")</f>
        <v/>
      </c>
      <c r="J64" s="151" t="str">
        <f>IFERROR(VLOOKUP(D64,DB!A:G,7,0),"")</f>
        <v/>
      </c>
      <c r="K64" s="151"/>
      <c r="L64" s="151" t="str">
        <f>IFERROR(VLOOKUP(D64,DB!A:I,9,0),"")</f>
        <v/>
      </c>
    </row>
    <row r="65" spans="1:12" ht="15">
      <c r="A65" s="151"/>
      <c r="B65" s="151" t="str">
        <f>IFERROR(VLOOKUP(D65,DB!A:K,11,0),"")</f>
        <v/>
      </c>
      <c r="C65" s="151"/>
      <c r="D65" s="151"/>
      <c r="E65" s="151"/>
      <c r="F65" s="152"/>
      <c r="G65" s="153">
        <f ca="1">IFERROR(NOW()-F65,"")</f>
        <v>45963.205760185185</v>
      </c>
      <c r="H65" s="152"/>
      <c r="I65" s="151" t="str">
        <f>IFERROR(VLOOKUP(D65,DB!A:F,6,0),"")</f>
        <v/>
      </c>
      <c r="J65" s="151" t="str">
        <f>IFERROR(VLOOKUP(D65,DB!A:G,7,0),"")</f>
        <v/>
      </c>
      <c r="K65" s="151"/>
      <c r="L65" s="151" t="str">
        <f>IFERROR(VLOOKUP(D65,DB!A:I,9,0),"")</f>
        <v/>
      </c>
    </row>
    <row r="66" spans="1:12" ht="15">
      <c r="A66" s="157"/>
      <c r="B66" s="157" t="str">
        <f>IFERROR(VLOOKUP(D66,DB!A:K,11,0),"")</f>
        <v/>
      </c>
      <c r="C66" s="157"/>
      <c r="D66" s="157"/>
      <c r="E66" s="157"/>
      <c r="F66" s="158"/>
      <c r="G66" s="159">
        <f ca="1">IFERROR(NOW()-F66,"")</f>
        <v>45963.205760185185</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45963.205760185185</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45963.205760185185</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45963.205760185185</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45963.205760185185</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45963.205760185185</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45963.205760185185</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45963.205760185185</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45963.205760185185</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45963.205760185185</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45963.205760185185</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45963.205760185185</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45963.205760185185</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45963.205760185185</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45963.205760185185</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45963.205760185185</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45963.205760185185</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45963.205760185185</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45963.205760185185</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45963.205760185185</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45963.205760185185</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45963.205760185185</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45963.205760185185</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45963.205760185185</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45963.205760185185</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45963.205760185185</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45963.205760185185</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45963.205760185185</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45963.205760185185</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45963.205760185185</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45963.205760185185</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45963.205760185185</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45963.205760185185</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45963.205760185185</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45963.205760185185</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45963.205760185185</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45963.205760185185</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45963.205760185185</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45963.205760185185</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45963.205760185185</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45963.205760185185</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45963.205760185185</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45963.205760185185</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45963.205760185185</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45963.205760185185</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45963.205760185185</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45963.205760185185</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45963.205760185185</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45963.205760185185</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45963.205760185185</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45963.205760185185</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45963.205760185185</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45963.205760185185</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45963.205760185185</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45963.205760185185</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45963.205760185185</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45963.205760185185</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45963.205760185185</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45963.205760185185</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45963.205760185185</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45963.205760185185</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45963.205760185185</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45963.205760185185</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45963.205760185185</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45963.205760185185</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45963.205760185185</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45963.205760185185</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45963.205760185185</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45963.205760185185</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45963.205760185185</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45963.205760185185</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45963.205760185185</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45963.205760185185</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45963.205760185185</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45963.205760185185</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45963.205760185185</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45963.205760185185</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45963.205760185185</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45963.205760185185</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45963.205760185185</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45963.205760185185</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45963.205760185185</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45963.205760185185</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45963.205760185185</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45963.205760185185</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45963.205760185185</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45963.205760185185</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45963.205760185185</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45963.205760185185</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45963.205760185185</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45963.205760185185</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45963.205760185185</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45963.205760185185</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45963.205760185185</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45963.205760185185</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45963.205760185185</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45963.205760185185</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45963.205760185185</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45963.205760185185</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45963.205760185185</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45963.205760185185</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45963.205760185185</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45963.205760185185</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45963.205760185185</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45963.205760185185</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45963.205760185185</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45963.205760185185</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45963.205760185185</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45963.205760185185</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45963.205760185185</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45963.205760185185</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45963.205760185185</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45963.205760185185</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45963.205760185185</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45963.205760185185</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45963.205760185185</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45963.205760185185</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45963.205760185185</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45963.205760185185</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45963.205760185185</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45963.205760185185</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45963.205760185185</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45963.205760185185</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45963.205760185185</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45963.205760185185</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45963.205760185185</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45963.205760185185</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45963.205760185185</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45963.205760185185</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45963.205760185185</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45963.205760185185</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45963.205760185185</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45963.205760185185</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45963.205760185185</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45963.205760185185</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45963.205760185185</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45963.205760185185</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45963.205760185185</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45963.205760185185</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45963.205760185185</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45963.205760185185</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45963.205760185185</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45963.205760185185</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45963.205760185185</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45963.205760185185</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45963.205760185185</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45963.205760185185</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45963.205760185185</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45963.205760185185</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45963.205760185185</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45963.205760185185</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45963.205760185185</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45963.205760185185</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45963.205760185185</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45963.205760185185</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45963.205760185185</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45963.205760185185</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45963.205760185185</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45963.205760185185</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45963.205760185185</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45963.205760185185</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45963.205760185185</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45963.205760185185</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45963.205760185185</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45963.205760185185</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45963.205760185185</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45963.205760185185</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45963.205760185185</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45963.205760185185</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45963.205760185185</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45963.205760185185</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45963.205760185185</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45963.205760185185</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45963.205760185185</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45963.205760185185</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45963.205760185185</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45963.205760185185</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45963.205760185185</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45963.205760185185</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45963.205760185185</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45963.205760185185</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45963.205760185185</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45963.205760185185</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45963.205760185185</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45963.205760185185</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45963.205760185185</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45963.205760185185</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45963.205760185185</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45963.205760185185</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45963.205760185185</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45963.205760185185</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45963.205760185185</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45963.205760185185</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45963.205760185185</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45963.205760185185</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45963.205760185185</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45963.205760185185</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45963.205760185185</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45963.205760185185</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45963.205760185185</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45963.205760185185</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45963.205760185185</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45963.205760185185</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45963.205760185185</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45963.205760185185</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45963.205760185185</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45963.205760185185</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45963.205760185185</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45963.205760185185</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45963.205760185185</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45963.205760185185</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45963.205760185185</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45963.205760185185</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45963.205760185185</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45963.205760185185</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45963.205760185185</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45963.205760185185</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45963.205760185185</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45963.205760185185</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45963.205760185185</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45963.205760185185</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45963.205760185185</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45963.205760185185</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45963.205760185185</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45963.205760185185</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45963.205760185185</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45963.205760185185</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45963.205760185185</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45963.205760185185</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45963.205760185185</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45963.205760185185</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45963.205760185185</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45963.205760185185</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45963.205760185185</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45963.205760185185</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45963.205760185185</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45963.205760185185</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45963.205760185185</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45963.205760185185</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45963.205760185185</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45963.205760185185</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45963.205760185185</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45963.205760185185</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45963.205760185185</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45963.205760185185</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45963.205760185185</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45963.205760185185</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45963.205760185185</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45963.205760185185</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45963.205760185185</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45963.205760185185</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45963.205760185185</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45963.205760185185</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45963.205760185185</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45963.205760185185</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45963.205760185185</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45963.205760185185</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45963.205760185185</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45963.205760185185</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45963.205760185185</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45963.205760185185</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45963.205760185185</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45963.205760185185</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45963.205760185185</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45963.205760185185</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45963.205760185185</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45963.205760185185</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45963.205760185185</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45963.205760185185</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45963.205760185185</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45963.205760185185</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45963.205760185185</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45963.205760185185</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45963.205760185185</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45963.205760185185</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45963.205760185185</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45963.205760185185</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45963.205760185185</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45963.205760185185</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45963.205760185185</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45963.205760185185</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45963.205760185185</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45963.205760185185</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45963.205760185185</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45963.205760185185</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45963.205760185185</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45963.205760185185</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45963.205760185185</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45963.205760185185</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45963.205760185185</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45963.205760185185</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45963.205760185185</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45963.205760185185</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45963.205760185185</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45963.205760185185</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45963.205760185185</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45963.205760185185</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45963.205760185185</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45963.205760185185</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45963.205760185185</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45963.205760185185</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45963.205760185185</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45963.205760185185</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45963.205760185185</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45963.205760185185</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45963.205760185185</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45963.205760185185</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45963.205760185185</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45963.205760185185</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45963.205760185185</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45963.205760185185</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45963.205760185185</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45963.205760185185</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45963.205760185185</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45963.205760185185</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45963.205760185185</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45963.205760185185</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45963.205760185185</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45963.205760185185</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45963.205760185185</v>
      </c>
      <c r="H385" s="158"/>
      <c r="I385" s="157" t="str">
        <f>IFERROR(VLOOKUP(D385,DB!A:F,6,0),"")</f>
        <v/>
      </c>
      <c r="J385" s="157" t="str">
        <f>IFERROR(VLOOKUP(D385,DB!A:G,7,0),"")</f>
        <v/>
      </c>
      <c r="K385" s="157"/>
      <c r="L385" s="157" t="str">
        <f>IFERROR(VLOOKUP(D385,DB!A:I,9,0),"")</f>
        <v/>
      </c>
    </row>
    <row r="386" spans="1:12" ht="15">
      <c r="A386" s="157"/>
      <c r="B386" s="157" t="str">
        <f>IFERROR(VLOOKUP(D386,DB!A:K,11,0),"")</f>
        <v/>
      </c>
      <c r="C386" s="157"/>
      <c r="D386" s="157"/>
      <c r="E386" s="157"/>
      <c r="F386" s="158"/>
      <c r="G386" s="159">
        <f ca="1">IFERROR(NOW()-F386,"")</f>
        <v>45963.205760185185</v>
      </c>
      <c r="H386" s="158"/>
      <c r="I386" s="157" t="str">
        <f>IFERROR(VLOOKUP(D386,DB!A:F,6,0),"")</f>
        <v/>
      </c>
      <c r="J386" s="157" t="str">
        <f>IFERROR(VLOOKUP(D386,DB!A:G,7,0),"")</f>
        <v/>
      </c>
      <c r="K386" s="157"/>
      <c r="L386" s="157" t="str">
        <f>IFERROR(VLOOKUP(D386,DB!A:I,9,0),"")</f>
        <v/>
      </c>
    </row>
    <row r="387" spans="1:12" ht="15"/>
    <row r="388" spans="1:12" ht="15"/>
    <row r="389" spans="1:12" ht="15"/>
    <row r="390" spans="1:12" ht="15"/>
    <row r="391" spans="1:12" ht="15"/>
    <row r="392" spans="1:12" ht="15"/>
    <row r="393" spans="1:12" ht="15"/>
    <row r="394" spans="1:12" ht="15"/>
    <row r="395" spans="1:12" ht="15"/>
    <row r="396" spans="1:12" ht="15"/>
    <row r="397" spans="1:12" ht="15"/>
    <row r="398" spans="1:12" ht="15"/>
    <row r="399" spans="1:12" ht="15"/>
    <row r="400" spans="1:12"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6" ht="15"/>
    <row r="497" ht="15"/>
    <row r="499" ht="15"/>
    <row r="500" ht="15"/>
    <row r="501" ht="15"/>
    <row r="502" ht="15"/>
    <row r="504" ht="15"/>
    <row r="505" ht="15"/>
    <row r="512" ht="15"/>
    <row r="513" ht="15"/>
    <row r="514" ht="15"/>
    <row r="515" ht="15"/>
    <row r="516" ht="15"/>
    <row r="517" ht="15"/>
    <row r="520" ht="15"/>
    <row r="521" ht="15"/>
    <row r="522" ht="15"/>
    <row r="523" ht="15"/>
    <row r="524" ht="15"/>
    <row r="525" ht="15"/>
    <row r="526" ht="15"/>
    <row r="527" ht="15"/>
    <row r="528" ht="15"/>
    <row r="529" ht="15"/>
    <row r="530" ht="15"/>
    <row r="531"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7" ht="15"/>
    <row r="588" ht="15"/>
    <row r="625" ht="15"/>
    <row r="626" ht="15"/>
    <row r="627" ht="15"/>
    <row r="628" ht="15"/>
    <row r="629" ht="15"/>
    <row r="630" ht="15"/>
    <row r="631" ht="15"/>
    <row r="632" ht="15"/>
    <row r="633" ht="15"/>
    <row r="634"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5" ht="15"/>
    <row r="716" ht="15"/>
    <row r="717" ht="15"/>
    <row r="719" ht="15"/>
    <row r="720"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3" ht="15"/>
    <row r="754" ht="15"/>
    <row r="924" ht="15"/>
    <row r="925" ht="15"/>
    <row r="926" ht="15"/>
    <row r="927" ht="15"/>
    <row r="928" ht="15"/>
    <row r="929" ht="15"/>
    <row r="935" ht="15"/>
    <row r="936" ht="15"/>
    <row r="937" ht="15"/>
    <row r="938" ht="15"/>
    <row r="939" ht="15"/>
    <row r="940" ht="15"/>
    <row r="941"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2" ht="15"/>
    <row r="993" ht="15"/>
    <row r="999" ht="15"/>
    <row r="1000" ht="15"/>
    <row r="1002" ht="15"/>
    <row r="1003" ht="15"/>
    <row r="1004" ht="15"/>
    <row r="1005" ht="15"/>
    <row r="1006" ht="15"/>
    <row r="1007" ht="15"/>
    <row r="1008" ht="15"/>
    <row r="1010" ht="15"/>
    <row r="1011" ht="15"/>
    <row r="1012"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81" ht="15"/>
    <row r="1082" ht="15"/>
    <row r="1083" ht="15"/>
    <row r="1084" ht="15"/>
    <row r="1085" ht="15"/>
    <row r="1086" ht="15"/>
    <row r="1087" ht="15"/>
    <row r="1088" ht="15"/>
    <row r="1089" ht="15"/>
    <row r="1090" ht="15"/>
    <row r="1091" ht="15"/>
    <row r="1092" ht="15"/>
    <row r="1093" ht="15"/>
    <row r="1094" ht="15"/>
    <row r="1096" ht="15"/>
    <row r="1097" ht="15"/>
    <row r="1098" ht="15"/>
    <row r="1099" ht="15"/>
    <row r="1100" ht="15"/>
    <row r="1101" ht="15"/>
    <row r="1102" ht="15"/>
    <row r="1103" ht="15"/>
    <row r="1104" ht="15"/>
    <row r="1105" ht="15"/>
    <row r="1106" ht="15"/>
    <row r="1107" ht="15"/>
    <row r="1110" ht="15"/>
    <row r="1111" ht="15"/>
    <row r="1112" ht="15"/>
    <row r="1113" ht="15"/>
    <row r="1114" ht="15"/>
    <row r="1115" ht="15"/>
    <row r="1116" ht="15"/>
    <row r="1118" ht="15"/>
    <row r="1119" ht="15"/>
    <row r="1120" ht="15"/>
    <row r="1121" ht="15"/>
    <row r="1122" ht="15"/>
    <row r="1123" ht="15"/>
    <row r="1124" ht="15"/>
    <row r="1125" ht="15"/>
    <row r="1126" ht="15"/>
    <row r="1127" ht="15"/>
    <row r="1128" ht="15"/>
    <row r="1130" ht="15"/>
    <row r="1131" ht="15"/>
    <row r="1132" ht="15"/>
    <row r="1133" ht="15"/>
    <row r="1134" ht="15"/>
    <row r="1135" ht="15"/>
    <row r="1136" ht="15"/>
    <row r="1137" ht="15"/>
    <row r="1138" ht="15"/>
    <row r="1139" ht="15"/>
    <row r="1147" ht="15"/>
    <row r="1148" ht="15"/>
    <row r="1151" ht="15"/>
    <row r="1152" ht="15"/>
    <row r="1153" ht="15"/>
    <row r="1154" ht="15"/>
    <row r="1155" ht="15"/>
    <row r="1156" ht="15"/>
    <row r="1157" ht="15"/>
    <row r="1158" ht="15"/>
    <row r="1161" ht="15"/>
    <row r="1162" ht="15"/>
    <row r="1163" ht="15"/>
    <row r="1164" ht="15"/>
    <row r="1165" ht="15"/>
    <row r="1166" ht="15"/>
    <row r="1167" ht="15"/>
    <row r="1168" ht="15"/>
    <row r="1169" ht="15"/>
    <row r="1170" ht="15"/>
    <row r="1171" ht="15"/>
    <row r="1172" ht="15"/>
    <row r="1174" ht="15"/>
    <row r="1175" ht="15"/>
    <row r="1176" ht="15"/>
    <row r="1179" ht="15"/>
    <row r="1181" ht="15"/>
    <row r="1183" ht="15"/>
    <row r="1186" ht="15"/>
    <row r="1187" ht="15"/>
    <row r="1188" ht="15"/>
    <row r="1190" ht="15"/>
    <row r="1192" ht="15"/>
    <row r="1193" ht="15"/>
    <row r="1194" ht="15"/>
    <row r="1195" ht="15"/>
    <row r="1196" ht="15"/>
    <row r="1198" ht="15"/>
    <row r="1199" ht="15"/>
    <row r="1200" ht="15"/>
    <row r="1201" ht="15"/>
    <row r="1203" ht="15"/>
    <row r="1205" ht="15"/>
    <row r="1206" ht="15"/>
    <row r="1208" ht="15"/>
    <row r="1209" ht="15"/>
    <row r="1210" ht="15"/>
    <row r="1211" ht="15"/>
    <row r="1213" ht="15"/>
    <row r="1215" ht="15"/>
    <row r="1216" ht="15"/>
    <row r="1217" ht="15"/>
    <row r="1218" ht="15"/>
    <row r="1220" ht="15"/>
    <row r="1221" ht="15"/>
    <row r="1222" ht="15"/>
    <row r="1223" ht="15"/>
    <row r="1224" ht="15"/>
    <row r="1225" ht="15"/>
    <row r="1226" ht="15"/>
    <row r="1229" ht="15"/>
    <row r="1231" ht="15"/>
    <row r="1232" ht="15"/>
    <row r="1233" ht="15"/>
    <row r="1234" ht="15"/>
    <row r="1235" ht="15"/>
    <row r="1236" ht="15"/>
    <row r="1237" ht="15"/>
    <row r="1238" ht="15"/>
    <row r="1241" ht="15"/>
    <row r="1242" ht="15"/>
    <row r="1244" ht="15"/>
    <row r="1246" ht="15"/>
    <row r="1247" ht="15"/>
    <row r="1248" ht="15"/>
    <row r="1249" ht="15"/>
    <row r="1250" ht="15"/>
    <row r="1254" ht="15"/>
    <row r="1255" ht="15"/>
    <row r="1257" ht="15"/>
    <row r="1258" ht="15"/>
    <row r="1261" ht="15"/>
    <row r="1262" ht="15"/>
    <row r="1266" ht="15"/>
    <row r="1273" ht="15"/>
    <row r="1275" ht="15"/>
    <row r="1276" ht="15"/>
  </sheetData>
  <dataValidations count="2">
    <dataValidation allowBlank="1" showInputMessage="1" showErrorMessage="1" sqref="E1" xr:uid="{920C6338-E771-4DAE-8C89-92A9093EA4DE}"/>
    <dataValidation type="list" allowBlank="1" showInputMessage="1" showErrorMessage="1" sqref="E2:E38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
  <sheetViews>
    <sheetView workbookViewId="0">
      <selection activeCell="B2" sqref="B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39126</v>
      </c>
      <c r="B2" s="102" t="str">
        <f>IFERROR(VLOOKUP(D2,DB!A:K,11,0),"")</f>
        <v>R6</v>
      </c>
      <c r="C2" s="104">
        <v>1</v>
      </c>
      <c r="D2" s="102" t="s">
        <v>34850</v>
      </c>
      <c r="E2" s="102" t="s">
        <v>39127</v>
      </c>
      <c r="F2" s="106">
        <v>45963.042118055557</v>
      </c>
      <c r="G2" s="76">
        <f ca="1">IFERROR(NOW()-F2,"-")</f>
        <v>0.16364212962798774</v>
      </c>
      <c r="H2" s="106">
        <v>45963.010358796295</v>
      </c>
      <c r="I2" s="102" t="str">
        <f>IFERROR(VLOOKUP(D2,DB!A:F,6,0),"")</f>
        <v>SCECO</v>
      </c>
      <c r="J2" s="101" t="str">
        <f>IFERROR(VLOOKUP(D2,DB!A:G,7,0),"")</f>
        <v>In progress</v>
      </c>
      <c r="K2" s="107" t="s">
        <v>39128</v>
      </c>
      <c r="L2" s="108" t="str">
        <f>IFERROR(VLOOKUP(D2,DB!A:I,9,0),"")</f>
        <v>Latis</v>
      </c>
    </row>
    <row r="3" spans="1:16383" ht="35.25" customHeight="1">
      <c r="A3" s="103" t="s">
        <v>39129</v>
      </c>
      <c r="B3" s="102" t="str">
        <f>IFERROR(VLOOKUP(D3,DB!A:K,11,0),"")</f>
        <v>R6</v>
      </c>
      <c r="C3" s="104">
        <v>2</v>
      </c>
      <c r="D3" s="102" t="s">
        <v>38968</v>
      </c>
      <c r="E3" s="105" t="s">
        <v>39021</v>
      </c>
      <c r="F3" s="106">
        <v>45963.05027777778</v>
      </c>
      <c r="G3" s="76">
        <f ca="1">IFERROR(NOW()-F3,"-")</f>
        <v>0.1554824074046337</v>
      </c>
      <c r="H3" s="106">
        <v>45963.035891203705</v>
      </c>
      <c r="I3" s="102" t="str">
        <f>IFERROR(VLOOKUP(D3,DB!A:F,6,0),"")</f>
        <v>Generator-SG</v>
      </c>
      <c r="J3" s="101" t="str">
        <f>IFERROR(VLOOKUP(D3,DB!A:G,7,0),"")</f>
        <v>Vandalized</v>
      </c>
      <c r="K3" s="107" t="s">
        <v>39130</v>
      </c>
      <c r="L3" s="108" t="str">
        <f>IFERROR(VLOOKUP(D3,DB!A:I,9,0),"")</f>
        <v>Latis</v>
      </c>
    </row>
    <row r="4" spans="1:16383" ht="31.5" customHeight="1">
      <c r="A4" s="103"/>
      <c r="B4" s="102" t="str">
        <f>IFERROR(VLOOKUP(D4,DB!A:K,11,0),"")</f>
        <v/>
      </c>
      <c r="C4" s="104"/>
      <c r="D4" s="102"/>
      <c r="E4" s="105"/>
      <c r="F4" s="106"/>
      <c r="G4" s="76">
        <f ca="1">IFERROR(NOW()-F4,"-")</f>
        <v>45963.205760185185</v>
      </c>
      <c r="H4" s="106"/>
      <c r="I4" s="102" t="str">
        <f>IFERROR(VLOOKUP(D4,DB!A:F,6,0),"")</f>
        <v/>
      </c>
      <c r="J4" s="101" t="str">
        <f>IFERROR(VLOOKUP(D4,DB!A:G,7,0),"")</f>
        <v/>
      </c>
      <c r="K4" s="107"/>
      <c r="L4" s="108" t="str">
        <f>IFERROR(VLOOKUP(D4,DB!A:I,9,0),"")</f>
        <v/>
      </c>
    </row>
    <row r="5" spans="1:16383" ht="31.5" customHeight="1">
      <c r="A5" s="103"/>
      <c r="B5" s="102" t="str">
        <f>IFERROR(VLOOKUP(D5,DB!A:K,11,0),"")</f>
        <v/>
      </c>
      <c r="C5" s="104"/>
      <c r="D5" s="102"/>
      <c r="E5" s="105"/>
      <c r="F5" s="106"/>
      <c r="G5" s="76">
        <f ca="1">IFERROR(NOW()-F5,"-")</f>
        <v>45963.205760185185</v>
      </c>
      <c r="H5" s="106"/>
      <c r="I5" s="102" t="str">
        <f>IFERROR(VLOOKUP(D5,DB!A:F,6,0),"")</f>
        <v/>
      </c>
      <c r="J5" s="101" t="str">
        <f>IFERROR(VLOOKUP(D5,DB!A:G,7,0),"")</f>
        <v/>
      </c>
      <c r="K5" s="107"/>
      <c r="L5" s="108" t="str">
        <f>IFERROR(VLOOKUP(D5,DB!A:I,9,0),"")</f>
        <v/>
      </c>
    </row>
    <row r="6" spans="1:16383" ht="31.5" customHeight="1">
      <c r="A6" s="103"/>
      <c r="B6" s="102" t="str">
        <f>IFERROR(VLOOKUP(D6,DB!A:K,11,0),"")</f>
        <v/>
      </c>
      <c r="C6" s="104"/>
      <c r="D6" s="102"/>
      <c r="E6" s="105"/>
      <c r="F6" s="106"/>
      <c r="G6" s="76">
        <f ca="1">IFERROR(NOW()-F6,"-")</f>
        <v>45963.205760185185</v>
      </c>
      <c r="H6" s="106"/>
      <c r="I6" s="102" t="str">
        <f>IFERROR(VLOOKUP(D6,DB!A:F,6,0),"")</f>
        <v/>
      </c>
      <c r="J6" s="101" t="str">
        <f>IFERROR(VLOOKUP(D6,DB!A:G,7,0),"")</f>
        <v/>
      </c>
      <c r="K6" s="107"/>
      <c r="L6" s="108" t="str">
        <f>IFERROR(VLOOKUP(D6,DB!A:I,9,0),"")</f>
        <v/>
      </c>
    </row>
    <row r="7" spans="1:16383" ht="31.5" customHeight="1">
      <c r="A7" s="103"/>
      <c r="B7" s="102" t="str">
        <f>IFERROR(VLOOKUP(D7,DB!A:K,11,0),"")</f>
        <v/>
      </c>
      <c r="C7" s="104"/>
      <c r="D7" s="102"/>
      <c r="E7" s="105"/>
      <c r="F7" s="106"/>
      <c r="G7" s="76">
        <f ca="1">IFERROR(NOW()-F7,"-")</f>
        <v>45963.205760185185</v>
      </c>
      <c r="H7" s="106"/>
      <c r="I7" s="102" t="str">
        <f>IFERROR(VLOOKUP(D7,DB!A:F,6,0),"")</f>
        <v/>
      </c>
      <c r="J7" s="101" t="str">
        <f>IFERROR(VLOOKUP(D7,DB!A:G,7,0),"")</f>
        <v/>
      </c>
      <c r="K7" s="107"/>
      <c r="L7" s="108" t="str">
        <f>IFERROR(VLOOKUP(D7,DB!A:I,9,0),"")</f>
        <v/>
      </c>
    </row>
    <row r="8" spans="1:16383" ht="31.5" customHeight="1">
      <c r="A8" s="103"/>
      <c r="B8" s="102" t="str">
        <f>IFERROR(VLOOKUP(D8,DB!A:K,11,0),"")</f>
        <v/>
      </c>
      <c r="C8" s="104"/>
      <c r="D8" s="102"/>
      <c r="E8" s="105"/>
      <c r="F8" s="106"/>
      <c r="G8" s="76">
        <f ca="1">IFERROR(NOW()-F8,"-")</f>
        <v>45963.205760185185</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45963.205760185185</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45963.205760185185</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45963.205760185185</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45963.205760185185</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45963.205760185185</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45963.205760185185</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45963.205760185185</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45963.205760185185</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45963.205760185185</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45963.205760185185</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45963.205760185185</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45963.205760185185</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45963.205760185185</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45963.205760185185</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45963.205760185185</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45963.205760185185</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45963.205760185185</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45963.205760185185</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45963.205760185185</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45963.205760185185</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45963.205760185185</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45963.205760185185</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45963.205760185185</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45963.205760185185</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45963.205760185185</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45963.205760185185</v>
      </c>
      <c r="H34" s="106"/>
      <c r="I34" s="102" t="str">
        <f>IFERROR(VLOOKUP(D34,DB!A:F,6,0),"")</f>
        <v/>
      </c>
      <c r="J34" s="101" t="str">
        <f>IFERROR(VLOOKUP(D34,DB!A:G,7,0),"")</f>
        <v/>
      </c>
      <c r="K34" s="107"/>
      <c r="L34" s="108" t="str">
        <f>IFERROR(VLOOKUP(D34,DB!A:I,9,0),"")</f>
        <v/>
      </c>
    </row>
  </sheetData>
  <dataValidations count="2">
    <dataValidation allowBlank="1" showInputMessage="1" showErrorMessage="1" sqref="E1" xr:uid="{380493DB-286A-4683-AF55-C78F04945A49}"/>
    <dataValidation type="list" allowBlank="1" showInputMessage="1" showErrorMessage="1" sqref="E3:E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2025-11-02T01:58:20Z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