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66" documentId="120_S{2AC9BD13-BADA-5192-A53E-5A8FF88502F6}" xr6:coauthVersionLast="47" xr6:coauthVersionMax="47" xr10:uidLastSave="{B616A220-AF9C-40AA-8C9E-398449234B2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<sst xmlns="http://schemas.openxmlformats.org/spreadsheetml/2006/main" count="181551" uniqueCount="39147">
  <si>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</si>
  <si>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</si>
  <si>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</si>
  <si>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</si>
  <si>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</si>
  <si>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</si>
  <si>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</si>
  <si>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</si>
  <si>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</si>
  <si>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</si>
  <si>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</si>
  <si>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</si>
  <si>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</si>
  <si>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</si>
  <si>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</si>
  <si>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</si>
  <si>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</si>
  <si>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</si>
  <si>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</si>
  <si>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</si>
  <si>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</si>
  <si>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</si>
  <si>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</si>
  <si>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</si>
  <si>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</si>
  <si>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</si>
  <si>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</si>
  <si>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</si>
  <si>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</si>
  <si>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</si>
  <si>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</si>
  <si>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</si>
  <si>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</si>
  <si>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</si>
  <si>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</si>
  <si>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</si>
  <si>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</si>
  <si>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</si>
  <si>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</si>
  <si>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</si>
  <si>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</si>
  <si>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</si>
  <si>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</si>
  <si>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</si>
  <si>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</si>
  <si>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</si>
  <si>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</si>
  <si>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</si>
  <si>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</si>
  <si>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</si>
  <si>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</si>
  <si>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</si>
  <si>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</si>
  <si>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</si>
  <si>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</si>
  <si>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</si>
  <si>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</si>
  <si>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</si>
  <si>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</si>
  <si>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</si>
  <si>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</si>
  <si>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</si>
  <si>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</si>
  <si>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</si>
  <si>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</si>
  <si>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</si>
  <si>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</si>
  <si>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</si>
  <si>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</si>
  <si>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</si>
  <si>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</si>
  <si>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</si>
  <si>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</si>
  <si>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</si>
  <si>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</si>
  <si>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</si>
  <si>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</si>
  <si>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</si>
  <si>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</si>
  <si>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</si>
  <si>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</si>
  <si>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</si>
  <si>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</si>
  <si>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</si>
  <si>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</si>
  <si>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</si>
  <si>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</si>
  <si>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</si>
  <si>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</si>
  <si>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</si>
  <si>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</si>
  <si>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</si>
  <si>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</si>
  <si>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</si>
  <si>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</si>
  <si>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</si>
  <si>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</si>
  <si>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</si>
  <si>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</si>
  <si>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</si>
  <si>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</si>
  <si>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</si>
  <si>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</si>
  <si>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</si>
  <si>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</si>
  <si>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</si>
  <si>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</si>
  <si>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</si>
  <si>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</si>
  <si>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</si>
  <si>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</si>
  <si>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</si>
  <si>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</si>
  <si>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</si>
  <si>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</si>
  <si>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</si>
  <si>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</si>
  <si>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</si>
  <si>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</si>
  <si>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</si>
  <si>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</si>
  <si>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</si>
  <si>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</si>
  <si>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</si>
  <si>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</si>
  <si>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</si>
  <si>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</si>
  <si>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</si>
  <si>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</si>
  <si>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</si>
  <si>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</si>
  <si>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</si>
  <si>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</si>
  <si>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</si>
  <si>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</si>
  <si>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</si>
  <si>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</si>
  <si>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</si>
  <si>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</si>
  <si>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</si>
  <si>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</si>
  <si>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</si>
  <si>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</si>
  <si>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</si>
  <si>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</si>
  <si>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</si>
  <si>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</si>
  <si>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</si>
  <si>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</si>
  <si>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</si>
  <si>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</si>
  <si>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</si>
  <si>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</si>
  <si>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</si>
  <si>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</si>
  <si>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</si>
  <si>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</si>
  <si>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</si>
  <si>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</si>
  <si>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</si>
  <si>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</si>
  <si>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</si>
  <si>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</si>
  <si>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</si>
  <si>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</si>
  <si>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</si>
  <si>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</si>
  <si>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</si>
  <si>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</si>
  <si>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</si>
  <si>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</si>
  <si>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</si>
  <si>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</si>
  <si>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</si>
  <si>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</si>
  <si>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</si>
  <si>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</si>
  <si>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</si>
  <si>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</si>
  <si>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</si>
  <si>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</si>
  <si>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</si>
  <si>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</si>
  <si>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</si>
  <si>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</si>
  <si>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</si>
  <si>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</si>
  <si>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</si>
  <si>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</si>
  <si>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</si>
  <si>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</si>
  <si>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</si>
  <si>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</si>
  <si>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</si>
  <si>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</si>
  <si>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</si>
  <si>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</si>
  <si>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</si>
  <si>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</si>
  <si>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</si>
  <si>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</si>
  <si>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</si>
  <si>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</si>
  <si>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</si>
  <si>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</si>
  <si>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</si>
  <si>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</si>
  <si>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</si>
  <si>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</si>
  <si>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</si>
  <si>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</si>
  <si>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</si>
  <si>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</si>
  <si>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</si>
  <si>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</si>
  <si>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</si>
  <si>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</si>
  <si>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</si>
  <si>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</si>
  <si>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</si>
  <si>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</si>
  <si>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</si>
  <si>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</si>
  <si>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</si>
  <si>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</si>
  <si>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</si>
  <si>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</si>
  <si>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</si>
  <si>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</si>
  <si>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</si>
  <si>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</si>
  <si>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</si>
  <si>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</si>
  <si>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</si>
  <si>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</si>
  <si>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</si>
  <si>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</si>
  <si>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</si>
  <si>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</si>
  <si>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</si>
  <si>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</si>
  <si>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</si>
  <si>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</si>
  <si>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</si>
  <si>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</si>
  <si>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</si>
  <si>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</si>
  <si>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</si>
  <si>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</si>
  <si>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</si>
  <si>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</si>
  <si>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</si>
  <si>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</si>
  <si>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</si>
  <si>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</si>
  <si>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</si>
  <si>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</si>
  <si>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</si>
  <si>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</si>
  <si>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</si>
  <si>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</si>
  <si>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</si>
  <si>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</si>
  <si>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</si>
  <si>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</si>
  <si>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</si>
  <si>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</si>
  <si>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</si>
  <si>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</si>
  <si>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</si>
  <si>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</si>
  <si>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</si>
  <si>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</si>
  <si>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</si>
  <si>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</si>
  <si>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</si>
  <si>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</si>
  <si>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</si>
  <si>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</si>
  <si>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</si>
  <si>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</si>
  <si>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</si>
  <si>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</si>
  <si>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</si>
  <si>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</si>
  <si>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</si>
  <si>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</si>
  <si>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</si>
  <si>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</si>
  <si>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</si>
  <si>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</si>
  <si>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</si>
  <si>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</si>
  <si>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</si>
  <si>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</si>
  <si>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</si>
  <si>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</si>
  <si>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</si>
  <si>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</si>
  <si>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</si>
  <si>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</si>
  <si>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</si>
  <si>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</si>
  <si>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</si>
  <si>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</si>
  <si>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</si>
  <si>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</si>
  <si>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</si>
  <si>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</si>
  <si>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</si>
  <si>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</si>
  <si>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</si>
  <si>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</si>
  <si>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</si>
  <si>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</si>
  <si>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</si>
  <si>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</si>
  <si>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</si>
  <si>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</si>
  <si>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</si>
  <si>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</si>
  <si>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</si>
  <si>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</si>
  <si>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</si>
  <si>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</si>
  <si>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</si>
  <si>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</si>
  <si>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</si>
  <si>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</si>
  <si>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</si>
  <si>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</si>
  <si>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</si>
  <si>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</si>
  <si>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</si>
  <si>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</si>
  <si>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</si>
  <si>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</si>
  <si>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</si>
  <si>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</si>
  <si>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</si>
  <si>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</si>
  <si>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</si>
  <si>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</si>
  <si>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</si>
  <si>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</si>
  <si>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</si>
  <si>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</si>
  <si>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</si>
  <si>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</si>
  <si>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</si>
  <si>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</si>
  <si>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</si>
  <si>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</si>
  <si>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</si>
  <si>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</si>
  <si>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</si>
  <si>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</si>
  <si>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</si>
  <si>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</si>
  <si>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</si>
  <si>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</si>
  <si>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</si>
  <si>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</si>
  <si>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</si>
  <si>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</si>
  <si>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</si>
  <si>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</si>
  <si>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</si>
  <si>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</si>
  <si>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</si>
  <si>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</si>
  <si>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</si>
  <si>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</si>
  <si>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</si>
  <si>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</si>
  <si>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</si>
  <si>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</si>
  <si>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</si>
  <si>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</si>
  <si>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</si>
  <si>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</si>
  <si>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</si>
  <si>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</si>
  <si>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</si>
  <si>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</si>
  <si>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</si>
  <si>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</si>
  <si>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</si>
  <si>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</si>
  <si>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</si>
  <si>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</si>
  <si>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</si>
  <si>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</si>
  <si>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</si>
  <si>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</si>
  <si>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</si>
  <si>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</si>
  <si>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</si>
  <si>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</si>
  <si>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</si>
  <si>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</si>
  <si>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</si>
  <si>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</si>
  <si>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</si>
  <si>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</si>
  <si>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</si>
  <si>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</si>
  <si>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</si>
  <si>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</si>
  <si>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</si>
  <si>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</si>
  <si>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</si>
  <si>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</si>
  <si>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</si>
  <si>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</si>
  <si>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</si>
  <si>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</si>
  <si>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</si>
  <si>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</si>
  <si>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</si>
  <si>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</si>
  <si>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</si>
  <si>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</si>
  <si>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</si>
  <si>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</si>
  <si>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</si>
  <si>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</si>
  <si>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</si>
  <si>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</si>
  <si>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</si>
  <si>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</si>
  <si>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</si>
  <si>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</si>
  <si>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</si>
  <si>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</si>
  <si>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</si>
  <si>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</si>
  <si>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</si>
  <si>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</si>
  <si>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</si>
  <si>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</si>
  <si>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</si>
  <si>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</si>
  <si>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</si>
  <si>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</si>
  <si>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</si>
  <si>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</si>
  <si>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</si>
  <si>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</si>
  <si>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</si>
  <si>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</si>
  <si>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</si>
  <si>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</si>
  <si>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</si>
  <si>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</si>
  <si>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</si>
  <si>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</si>
  <si>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</si>
  <si>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</si>
  <si>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</si>
  <si>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</si>
  <si>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</si>
  <si>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</si>
  <si>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</si>
  <si>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</si>
  <si>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</si>
  <si>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</si>
  <si>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</si>
  <si>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</si>
  <si>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</si>
  <si>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</si>
  <si>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</si>
  <si>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</si>
  <si>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</si>
  <si>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</si>
  <si>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</si>
  <si>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</si>
  <si>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</si>
  <si>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</si>
  <si>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</si>
  <si>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</si>
  <si>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</si>
  <si>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</si>
  <si>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</si>
  <si>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</si>
  <si>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</si>
  <si>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</si>
  <si>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</si>
  <si>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</si>
  <si>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</si>
  <si>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</si>
  <si>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</si>
  <si>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</si>
  <si>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</si>
  <si>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</si>
  <si>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</si>
  <si>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</si>
  <si>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</si>
  <si>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</si>
  <si>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</si>
  <si>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</si>
  <si>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</si>
  <si>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</si>
  <si>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</si>
  <si>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</si>
  <si>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</si>
  <si>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</si>
  <si>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</si>
  <si>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</si>
  <si>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</si>
  <si>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</si>
  <si>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</si>
  <si>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</si>
  <si>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</si>
  <si>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</si>
  <si>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</si>
  <si>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</si>
  <si>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</si>
  <si>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</si>
  <si>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</si>
  <si>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</si>
  <si>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</si>
  <si>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</si>
  <si>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</si>
  <si>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</si>
  <si>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</si>
  <si>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</si>
  <si>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</si>
  <si>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</si>
  <si>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</si>
  <si>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</si>
  <si>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</si>
  <si>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</si>
  <si>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</si>
  <si>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</si>
  <si>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</si>
  <si>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</si>
  <si>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</si>
  <si>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</si>
  <si>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</si>
  <si>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</si>
  <si>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</si>
  <si>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</si>
  <si>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</si>
  <si>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</si>
  <si>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</si>
  <si>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</si>
  <si>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</si>
  <si>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</si>
  <si>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</si>
  <si>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</si>
  <si>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</si>
  <si>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</si>
  <si>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</si>
  <si>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</si>
  <si>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</si>
  <si>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</si>
  <si>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</si>
  <si>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</si>
  <si>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</si>
  <si>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</si>
  <si>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</si>
  <si>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</si>
  <si>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</si>
  <si>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</si>
  <si>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</si>
  <si>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</si>
  <si>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</si>
  <si>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</si>
  <si>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</si>
  <si>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</si>
  <si>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</si>
  <si>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</si>
  <si>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</si>
  <si>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</si>
  <si>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</si>
  <si>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</si>
  <si>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</si>
  <si>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</si>
  <si>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</si>
  <si>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</si>
  <si>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</si>
  <si>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</si>
  <si>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</si>
  <si>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</si>
  <si>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</si>
  <si>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</si>
  <si>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</si>
  <si>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</si>
  <si>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</si>
  <si>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</si>
  <si>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</si>
  <si>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</si>
  <si>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</si>
  <si>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</si>
  <si>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</si>
  <si>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</si>
  <si>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</si>
  <si>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</si>
  <si>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</si>
  <si>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</si>
  <si>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</si>
  <si>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</si>
  <si>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</si>
  <si>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</si>
  <si>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</si>
  <si>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</si>
  <si>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</si>
  <si>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</si>
  <si>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</si>
  <si>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</si>
  <si>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</si>
  <si>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</si>
  <si>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</si>
  <si>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</si>
  <si>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</si>
  <si>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</si>
  <si>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</si>
  <si>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</si>
  <si>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</si>
  <si>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</si>
  <si>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</si>
  <si>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</si>
  <si>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</si>
  <si>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</si>
  <si>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</si>
  <si>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</si>
  <si>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</si>
  <si>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</si>
  <si>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</si>
  <si>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</si>
  <si>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</si>
  <si>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</si>
  <si>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</si>
  <si>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</si>
  <si>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</si>
  <si>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</si>
  <si>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</si>
  <si>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</si>
  <si>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</si>
  <si>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</si>
  <si>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</si>
  <si>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</si>
  <si>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</si>
  <si>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</si>
  <si>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</si>
  <si>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</si>
  <si>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</si>
  <si>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</si>
  <si>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</si>
  <si>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</si>
  <si>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</si>
  <si>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</si>
  <si>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</si>
  <si>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</si>
  <si>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</si>
  <si>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</si>
  <si>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</si>
  <si>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</si>
  <si>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</si>
  <si>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</si>
  <si>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</si>
  <si>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</si>
  <si>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</si>
  <si>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</si>
  <si>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</si>
  <si>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</si>
  <si>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</si>
  <si>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</si>
  <si>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</si>
  <si>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</si>
  <si>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</si>
  <si>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</si>
  <si>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</si>
  <si>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</si>
  <si>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</si>
  <si>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</si>
  <si>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</si>
  <si>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</si>
  <si>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</si>
  <si>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</si>
  <si>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</si>
  <si>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</si>
  <si>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</si>
  <si>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</si>
  <si>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</si>
  <si>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</si>
  <si>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</si>
  <si>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</si>
  <si>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</si>
  <si>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</si>
  <si>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</si>
  <si>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</si>
  <si>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</si>
  <si>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</si>
  <si>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</si>
  <si>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</si>
  <si>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</si>
  <si>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</si>
  <si>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</si>
  <si>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</si>
  <si>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</si>
  <si>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</si>
  <si>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</si>
  <si>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</si>
  <si>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</si>
  <si>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</si>
  <si>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</si>
  <si>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</si>
  <si>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</si>
  <si>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</si>
  <si>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</si>
  <si>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</si>
  <si>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</si>
  <si>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</si>
  <si>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</si>
  <si>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</si>
  <si>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</si>
  <si>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</si>
  <si>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</si>
  <si>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</si>
  <si>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</si>
  <si>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</si>
  <si>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</si>
  <si>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</si>
  <si>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</si>
  <si>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</si>
  <si>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</si>
  <si>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</si>
  <si>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</si>
  <si>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</si>
  <si>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</si>
  <si>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</si>
  <si>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</si>
  <si>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</si>
  <si>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</si>
  <si>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</si>
  <si>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</si>
  <si>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</si>
  <si>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</si>
  <si>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</si>
  <si>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</si>
  <si>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</si>
  <si>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</si>
  <si>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</si>
  <si>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</si>
  <si>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</si>
  <si>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</si>
  <si>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</si>
  <si>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</si>
  <si>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</si>
  <si>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</si>
  <si>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</si>
  <si>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</si>
  <si>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</si>
  <si>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</si>
  <si>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</si>
  <si>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</si>
  <si>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</si>
  <si>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</si>
  <si>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</si>
  <si>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</si>
  <si>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</si>
  <si>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</si>
  <si>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</si>
  <si>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</si>
  <si>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</si>
  <si>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</si>
  <si>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</si>
  <si>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</si>
  <si>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</si>
  <si>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</si>
  <si>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</si>
  <si>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</si>
  <si>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</si>
  <si>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</si>
  <si>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</si>
  <si>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</si>
  <si>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</si>
  <si>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</si>
  <si>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</si>
  <si>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</si>
  <si>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</si>
  <si>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</si>
  <si>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</si>
  <si>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</si>
  <si>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</si>
  <si>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</si>
  <si>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</si>
  <si>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</si>
  <si>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</si>
  <si>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</si>
  <si>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</si>
  <si>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</si>
  <si>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</si>
  <si>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</si>
  <si>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</si>
  <si>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</si>
  <si>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</si>
  <si>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</si>
  <si>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</si>
  <si>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</si>
  <si>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</si>
  <si>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</si>
  <si>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</si>
  <si>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</si>
  <si>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</si>
  <si>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</si>
  <si>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</si>
  <si>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</si>
  <si>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</si>
  <si>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</si>
  <si>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</si>
  <si>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</si>
  <si>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</si>
  <si>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</si>
  <si>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</si>
  <si>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</si>
  <si>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</si>
  <si>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</si>
  <si>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</si>
  <si>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</si>
  <si>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</si>
  <si>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</si>
  <si>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</si>
  <si>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</si>
  <si>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</si>
  <si>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</si>
  <si>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</si>
  <si>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</si>
  <si>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</si>
  <si>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</si>
  <si>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</si>
  <si>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</si>
  <si>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</si>
  <si>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</si>
  <si>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</si>
  <si>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</si>
  <si>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</si>
  <si>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</si>
  <si>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</si>
  <si>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</si>
  <si>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</si>
  <si>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</si>
  <si>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</si>
  <si>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</si>
  <si>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</si>
  <si>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</si>
  <si>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</si>
  <si>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</si>
  <si>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</si>
  <si>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</si>
  <si>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</si>
  <si>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</si>
  <si>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</si>
  <si>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</si>
  <si>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</si>
  <si>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</si>
  <si>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</si>
  <si>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</si>
  <si>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</si>
  <si>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</si>
  <si>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</si>
  <si>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</si>
  <si>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</si>
  <si>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</si>
  <si>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</si>
  <si>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</si>
  <si>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</si>
  <si>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</si>
  <si>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</si>
  <si>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</si>
  <si>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</si>
  <si>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</si>
  <si>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</si>
  <si>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</si>
  <si>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</si>
  <si>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</si>
  <si>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</si>
  <si>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</si>
  <si>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</si>
  <si>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</si>
  <si>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</si>
  <si>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</si>
  <si>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</si>
  <si>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</si>
  <si>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</si>
  <si>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</si>
  <si>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</si>
  <si>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</si>
  <si>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</si>
  <si>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</si>
  <si>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</si>
  <si>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</si>
  <si>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</si>
  <si>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</si>
  <si>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</si>
  <si>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</si>
  <si>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</si>
  <si>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</si>
  <si>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</si>
  <si>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</si>
  <si>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</si>
  <si>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</si>
  <si>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</si>
  <si>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</si>
  <si>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</si>
  <si>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</si>
  <si>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</si>
  <si>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</si>
  <si>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</si>
  <si>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</si>
  <si>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</si>
  <si>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</si>
  <si>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</si>
  <si>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</si>
  <si>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</si>
  <si>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</si>
  <si>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</si>
  <si>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</si>
  <si>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</si>
  <si>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</si>
  <si>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</si>
  <si>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</si>
  <si>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</si>
  <si>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</si>
  <si>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</si>
  <si>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</si>
  <si>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</si>
  <si>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</si>
  <si>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</si>
  <si>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</si>
  <si>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</si>
  <si>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</si>
  <si>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</si>
  <si>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</si>
  <si>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</si>
  <si>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</si>
  <si>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</si>
  <si>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</si>
  <si>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</si>
  <si>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</si>
  <si>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</si>
  <si>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</si>
  <si>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</si>
  <si>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</si>
  <si>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</si>
  <si>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</si>
  <si>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</si>
  <si>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</si>
  <si>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</si>
  <si>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</si>
  <si>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</si>
  <si>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</si>
  <si>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</si>
  <si>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</si>
  <si>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</si>
  <si>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</si>
  <si>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</si>
  <si>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</si>
  <si>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</si>
  <si>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</si>
  <si>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</si>
  <si>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</si>
  <si>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</si>
  <si>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</si>
  <si>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</si>
  <si>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</si>
  <si>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</si>
  <si>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</si>
  <si>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</si>
  <si>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</si>
  <si>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</si>
  <si>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</si>
  <si>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</si>
  <si>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</si>
  <si>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</si>
  <si>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</si>
  <si>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</si>
  <si>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</si>
  <si>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</si>
  <si>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</si>
  <si>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</si>
  <si>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</si>
  <si>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</si>
  <si>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</si>
  <si>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</si>
  <si>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</si>
  <si>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</si>
  <si>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</si>
  <si>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</si>
  <si>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</si>
  <si>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</si>
  <si>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</si>
  <si>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</si>
  <si>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</si>
  <si>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</si>
  <si>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</si>
  <si>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</si>
  <si>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</si>
  <si>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</si>
  <si>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</si>
  <si>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</si>
  <si>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</si>
  <si>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</si>
  <si>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</si>
  <si>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</si>
  <si>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</si>
  <si>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</si>
  <si>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</si>
  <si>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</si>
  <si>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</si>
  <si>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</si>
  <si>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</si>
  <si>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</si>
  <si>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</si>
  <si>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</si>
  <si>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</si>
  <si>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</si>
  <si>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</si>
  <si>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</si>
  <si>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</si>
  <si>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</si>
  <si>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</si>
  <si>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</si>
  <si>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</si>
  <si>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</si>
  <si>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</si>
  <si>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</si>
  <si>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</si>
  <si>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</si>
  <si>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</si>
  <si>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</si>
  <si>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</si>
  <si>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</si>
  <si>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</si>
  <si>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</si>
  <si>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</si>
  <si>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</si>
  <si>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</si>
  <si>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</si>
  <si>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</si>
  <si>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</si>
  <si>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</si>
  <si>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</si>
  <si>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</si>
  <si>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</si>
  <si>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</si>
  <si>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</si>
  <si>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</si>
  <si>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</si>
  <si>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</si>
  <si>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</si>
  <si>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</si>
  <si>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</si>
  <si>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</si>
  <si>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</si>
  <si>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</si>
  <si>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</si>
  <si>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</si>
  <si>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</si>
  <si>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</si>
  <si>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</si>
  <si>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</si>
  <si>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</si>
  <si>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</si>
  <si>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</si>
  <si>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</si>
  <si>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</si>
  <si>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</si>
  <si>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</si>
  <si>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</si>
  <si>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</si>
  <si>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</si>
  <si>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</si>
  <si>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</si>
  <si>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</si>
  <si>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</si>
  <si>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</si>
  <si>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</si>
  <si>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</si>
  <si>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</si>
  <si>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</si>
  <si>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</si>
  <si>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</si>
  <si>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</si>
  <si>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</si>
  <si>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</si>
  <si>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</si>
  <si>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</si>
  <si>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</si>
  <si>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</si>
  <si>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</si>
  <si>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</si>
  <si>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</si>
  <si>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</si>
  <si>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</si>
  <si>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</si>
  <si>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</si>
  <si>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</si>
  <si>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</si>
  <si>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</si>
  <si>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</si>
  <si>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</si>
  <si>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</si>
  <si>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</si>
  <si>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</si>
  <si>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</si>
  <si>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</si>
  <si>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</si>
  <si>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</si>
  <si>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</si>
  <si>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</si>
  <si>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</si>
  <si>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</si>
  <si>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</si>
  <si>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</si>
  <si>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</si>
  <si>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</si>
  <si>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</si>
  <si>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</si>
  <si>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</si>
  <si>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</si>
  <si>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</si>
  <si>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</si>
  <si>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</si>
  <si>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</si>
  <si>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</si>
  <si>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</si>
  <si>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</si>
  <si>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</si>
  <si>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</si>
  <si>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</si>
  <si>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</si>
  <si>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</si>
  <si>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</si>
  <si>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</si>
  <si>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</si>
  <si>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</si>
  <si>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</si>
  <si>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</si>
  <si>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</si>
  <si>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</si>
  <si>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</si>
  <si>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</si>
  <si>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</si>
  <si>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</si>
  <si>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</si>
  <si>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</si>
  <si>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</si>
  <si>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</si>
  <si>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</si>
  <si>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</si>
  <si>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</si>
  <si>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</si>
  <si>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</si>
  <si>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</si>
  <si>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</si>
  <si>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</si>
  <si>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</si>
  <si>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</si>
  <si>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</si>
  <si>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</si>
  <si>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</si>
  <si>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</si>
  <si>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</si>
  <si>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</si>
  <si>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</si>
  <si>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</si>
  <si>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</si>
  <si>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</si>
  <si>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</si>
  <si>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</si>
  <si>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</si>
  <si>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</si>
  <si>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</si>
  <si>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</si>
  <si>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</si>
  <si>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</si>
  <si>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</si>
  <si>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</si>
  <si>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</si>
  <si>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</si>
  <si>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</si>
  <si>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</si>
  <si>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</si>
  <si>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</si>
  <si>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</si>
  <si>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</si>
  <si>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</si>
  <si>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</si>
  <si>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</si>
  <si>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</si>
  <si>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</si>
  <si>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</si>
  <si>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</si>
  <si>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</si>
  <si>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</si>
  <si>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</si>
  <si>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</si>
  <si>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</si>
  <si>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</si>
  <si>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</si>
  <si>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</si>
  <si>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</si>
  <si>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</si>
  <si>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</si>
  <si>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</si>
  <si>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</si>
  <si>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</si>
  <si>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</si>
  <si>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</si>
  <si>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</si>
  <si>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</si>
  <si>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</si>
  <si>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</si>
  <si>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</si>
  <si>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</si>
  <si>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</si>
  <si>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</si>
  <si>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</si>
  <si>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</si>
  <si>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</si>
  <si>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</si>
  <si>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</si>
  <si>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</si>
  <si>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</si>
  <si>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</si>
  <si>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</si>
  <si>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</si>
  <si>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</si>
  <si>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</si>
  <si>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</si>
  <si>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</si>
  <si>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</si>
  <si>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</si>
  <si>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</si>
  <si>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</si>
  <si>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</si>
  <si>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</si>
  <si>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</si>
  <si>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</si>
  <si>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</si>
  <si>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</si>
  <si>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</si>
  <si>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</si>
  <si>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</si>
  <si>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</si>
  <si>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</si>
  <si>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</si>
  <si>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</si>
  <si>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</si>
  <si>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</si>
  <si>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</si>
  <si>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</si>
  <si>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</si>
  <si>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</si>
  <si>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</si>
  <si>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</si>
  <si>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</si>
  <si>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</si>
  <si>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</si>
  <si>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</si>
  <si>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</si>
  <si>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</si>
  <si>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</si>
  <si>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</si>
  <si>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</si>
  <si>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</si>
  <si>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</si>
  <si>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</si>
  <si>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</si>
  <si>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</si>
  <si>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</si>
  <si>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</si>
  <si>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</si>
  <si>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</si>
  <si>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</si>
  <si>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</si>
  <si>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</si>
  <si>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</si>
  <si>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</si>
  <si>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</si>
  <si>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</si>
  <si>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</si>
  <si>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</si>
  <si>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</si>
  <si>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</si>
  <si>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</si>
  <si>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</si>
  <si>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</si>
  <si>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</si>
  <si>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</si>
  <si>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</si>
  <si>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</si>
  <si>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</si>
  <si>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</si>
  <si>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</si>
  <si>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</si>
  <si>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</si>
  <si>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</si>
  <si>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</si>
  <si>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</si>
  <si>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</si>
  <si>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</si>
  <si>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</si>
  <si>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</si>
  <si>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</si>
  <si>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</si>
  <si>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</si>
  <si>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</si>
  <si>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</si>
  <si>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</si>
  <si>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</si>
  <si>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</si>
  <si>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</si>
  <si>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</si>
  <si>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</si>
  <si>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</si>
  <si>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</si>
  <si>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</si>
  <si>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</si>
  <si>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</si>
  <si>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</si>
  <si>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</si>
  <si>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</si>
  <si>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</si>
  <si>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</si>
  <si>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</si>
  <si>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</si>
  <si>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</si>
  <si>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</si>
  <si>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</si>
  <si>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</si>
  <si>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</si>
  <si>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</si>
  <si>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</si>
  <si>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</si>
  <si>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</si>
  <si>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</si>
  <si>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</si>
  <si>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</si>
  <si>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</si>
  <si>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</si>
  <si>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</si>
  <si>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</si>
  <si>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</si>
  <si>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</si>
  <si>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</si>
  <si>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</si>
  <si>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</si>
  <si>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</si>
  <si>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</si>
  <si>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</si>
  <si>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</si>
  <si>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</si>
  <si>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</si>
  <si>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</si>
  <si>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</si>
  <si>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</si>
  <si>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</si>
  <si>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</si>
  <si>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</si>
  <si>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</si>
  <si>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</si>
  <si>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</si>
  <si>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</si>
  <si>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</si>
  <si>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</si>
  <si>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</si>
  <si>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</si>
  <si>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</si>
  <si>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</si>
  <si>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</si>
  <si>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</si>
  <si>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</si>
  <si>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</si>
  <si>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</si>
  <si>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</si>
  <si>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</si>
  <si>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</si>
  <si>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</si>
  <si>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</si>
  <si>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</si>
  <si>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</si>
  <si>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</si>
  <si>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</si>
  <si>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</si>
  <si>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</si>
  <si>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</si>
  <si>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</si>
  <si>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</si>
  <si>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</si>
  <si>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</si>
  <si>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</si>
  <si>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</si>
  <si>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</si>
  <si>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</si>
  <si>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</si>
  <si>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</si>
  <si>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</si>
  <si>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</si>
  <si>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</si>
  <si>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</si>
  <si>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</si>
  <si>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</si>
  <si>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</si>
  <si>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</si>
  <si>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</si>
  <si>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</si>
  <si>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</si>
  <si>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</si>
  <si>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</si>
  <si>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</si>
  <si>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</si>
  <si>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</si>
  <si>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</si>
  <si>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</si>
  <si>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</si>
  <si>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</si>
  <si>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</si>
  <si>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</si>
  <si>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</si>
  <si>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</si>
  <si>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</si>
  <si>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</si>
  <si>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</si>
  <si>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</si>
  <si>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</si>
  <si>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</si>
  <si>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</si>
  <si>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</si>
  <si>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</si>
  <si>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</si>
  <si>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</si>
  <si>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</si>
  <si>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</si>
  <si>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</si>
  <si>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</si>
  <si>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</si>
  <si>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</si>
  <si>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</si>
  <si>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</si>
  <si>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</si>
  <si>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</si>
  <si>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</si>
  <si>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</si>
  <si>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</si>
  <si>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</si>
  <si>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</si>
  <si>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</si>
  <si>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</si>
  <si>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</si>
  <si>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</si>
  <si>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</si>
  <si>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</si>
  <si>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</si>
  <si>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</si>
  <si>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</si>
  <si>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</si>
  <si>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</si>
  <si>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</si>
  <si>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</si>
  <si>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</si>
  <si>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</si>
  <si>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</si>
  <si>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</si>
  <si>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</si>
  <si>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</si>
  <si>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</si>
  <si>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</si>
  <si>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</si>
  <si>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</si>
  <si>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</si>
  <si>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</si>
  <si>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</si>
  <si>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</si>
  <si>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</si>
  <si>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</si>
  <si>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</si>
  <si>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</si>
  <si>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</si>
  <si>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</si>
  <si>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</si>
  <si>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</si>
  <si>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</si>
  <si>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</si>
  <si>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</si>
  <si>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</si>
  <si>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</si>
  <si>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</si>
  <si>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</si>
  <si>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</si>
  <si>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</si>
  <si>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</si>
  <si>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</si>
  <si>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</si>
  <si>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</si>
  <si>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</si>
  <si>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</si>
  <si>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</si>
  <si>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</si>
  <si>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</si>
  <si>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</si>
  <si>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</si>
  <si>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</si>
  <si>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</si>
  <si>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</si>
  <si>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</si>
  <si>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</si>
  <si>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</si>
  <si>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</si>
  <si>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</si>
  <si>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</si>
  <si>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</si>
  <si>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</si>
  <si>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</si>
  <si>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</si>
  <si>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</si>
  <si>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</si>
  <si>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</si>
  <si>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</si>
  <si>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</si>
  <si>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</si>
  <si>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</si>
  <si>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</si>
  <si>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</si>
  <si>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</si>
  <si>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</si>
  <si>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</si>
  <si>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</si>
  <si>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</si>
  <si>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</si>
  <si>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</si>
  <si>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</si>
  <si>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</si>
  <si>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</si>
  <si>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</si>
  <si>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</si>
  <si>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</si>
  <si>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</si>
  <si>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</si>
  <si>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</si>
  <si>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</si>
  <si>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</si>
  <si>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</si>
  <si>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</si>
  <si>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</si>
  <si>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</si>
  <si>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</si>
  <si>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</si>
  <si>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</si>
  <si>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</si>
  <si>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</si>
  <si>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</si>
  <si>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</si>
  <si>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</si>
  <si>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</si>
  <si>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</si>
  <si>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</si>
  <si>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</si>
  <si>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</si>
  <si>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</si>
  <si>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</si>
  <si>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</si>
  <si>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</si>
  <si>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</si>
  <si>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</si>
  <si>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</si>
  <si>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</si>
  <si>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</si>
  <si>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</si>
  <si>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</si>
  <si>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</si>
  <si>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</si>
  <si>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</si>
  <si>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</si>
  <si>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</si>
  <si>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</si>
  <si>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</si>
  <si>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</si>
  <si>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</si>
  <si>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</si>
  <si>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</si>
  <si>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</si>
  <si>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</si>
  <si>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</si>
  <si>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</si>
  <si>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</si>
  <si>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</si>
  <si>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</si>
  <si>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</si>
  <si>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</si>
  <si>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</si>
  <si>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</si>
  <si>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</si>
  <si>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</si>
  <si>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</si>
  <si>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</si>
  <si>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</si>
  <si>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</si>
  <si>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</si>
  <si>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</si>
  <si>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</si>
  <si>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</si>
  <si>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</si>
  <si>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</si>
  <si>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</si>
  <si>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</si>
  <si>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</si>
  <si>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</si>
  <si>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</si>
  <si>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</si>
  <si>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</si>
  <si>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</si>
  <si>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</si>
  <si>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</si>
  <si>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</si>
  <si>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</si>
  <si>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</si>
  <si>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</si>
  <si>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</si>
  <si>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</si>
  <si>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</si>
  <si>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</si>
  <si>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</si>
  <si>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</si>
  <si>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</si>
  <si>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</si>
  <si>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</si>
  <si>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</si>
  <si>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</si>
  <si>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</si>
  <si>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</si>
  <si>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</si>
  <si>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</si>
  <si>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</si>
  <si>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</si>
  <si>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</si>
  <si>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</si>
  <si>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</si>
  <si>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</si>
  <si>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</si>
  <si>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</si>
  <si>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</si>
  <si>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</si>
  <si>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</si>
  <si>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</si>
  <si>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</si>
  <si>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</si>
  <si>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</si>
  <si>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</si>
  <si>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</si>
  <si>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</si>
  <si>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</si>
  <si>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</si>
  <si>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</si>
  <si>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</si>
  <si>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</si>
  <si>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</si>
  <si>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</si>
  <si>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</si>
  <si>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</si>
  <si>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</si>
  <si>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</si>
  <si>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</si>
  <si>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</si>
  <si>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</si>
  <si>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</si>
  <si>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</si>
  <si>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</si>
  <si>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</si>
  <si>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</si>
  <si>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</si>
  <si>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</si>
  <si>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</si>
  <si>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</si>
  <si>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</si>
  <si>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</si>
  <si>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</si>
  <si>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</si>
  <si>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</si>
  <si>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</si>
  <si>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</si>
  <si>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</si>
  <si>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</si>
  <si>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</si>
  <si>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</si>
  <si>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</si>
  <si>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</si>
  <si>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</si>
  <si>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</si>
  <si>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</si>
  <si>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</si>
  <si>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</si>
  <si>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</si>
  <si>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</si>
  <si>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</si>
  <si>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</si>
  <si>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</si>
  <si>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</si>
  <si>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</si>
  <si>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</si>
  <si>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</si>
  <si>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</si>
  <si>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</si>
  <si>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</si>
  <si>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</si>
  <si>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</si>
  <si>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</si>
  <si>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</si>
  <si>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</si>
  <si>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</si>
  <si>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</si>
  <si>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</si>
  <si>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</si>
  <si>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</si>
  <si>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</si>
  <si>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</si>
  <si>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</si>
  <si>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</si>
  <si>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</si>
  <si>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</si>
  <si>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</si>
  <si>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</si>
  <si>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</si>
  <si>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</si>
  <si>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</si>
  <si>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</si>
  <si>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</si>
  <si>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</si>
  <si>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</si>
  <si>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</si>
  <si>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</si>
  <si>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</si>
  <si>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</si>
  <si>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</si>
  <si>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</si>
  <si>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</si>
  <si>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</si>
  <si>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</si>
  <si>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</si>
  <si>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</si>
  <si>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</si>
  <si>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</si>
  <si>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</si>
  <si>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</si>
  <si>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</si>
  <si>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</si>
  <si>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</si>
  <si>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</si>
  <si>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</si>
  <si>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</si>
  <si>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</si>
  <si>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</si>
  <si>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</si>
  <si>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</si>
  <si>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</si>
  <si>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</si>
  <si>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</si>
  <si>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</si>
  <si>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</si>
  <si>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</si>
  <si>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</si>
  <si>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</si>
  <si>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</si>
  <si>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</si>
  <si>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</si>
  <si>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</si>
  <si>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</si>
  <si>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</si>
  <si>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</si>
  <si>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</si>
  <si>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</si>
  <si>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</si>
  <si>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</si>
  <si>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</si>
  <si>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</si>
  <si>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</si>
  <si>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</si>
  <si>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</si>
  <si>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</si>
  <si>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</si>
  <si>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</si>
  <si>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</si>
  <si>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</si>
  <si>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</si>
  <si>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</si>
  <si>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</si>
  <si>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</si>
  <si>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</si>
  <si>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</si>
  <si>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</si>
  <si>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</si>
  <si>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</si>
  <si>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</si>
  <si>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</si>
  <si>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</si>
  <si>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</si>
  <si>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</si>
  <si>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</si>
  <si>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</si>
  <si>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</si>
  <si>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</si>
  <si>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</si>
  <si>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</si>
  <si>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</si>
  <si>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</si>
  <si>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</si>
  <si>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</si>
  <si>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</si>
  <si>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</si>
  <si>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</si>
  <si>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</si>
  <si>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</si>
  <si>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</si>
  <si>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</si>
  <si>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</si>
  <si>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</si>
  <si>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</si>
  <si>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</si>
  <si>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</si>
  <si>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</si>
  <si>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</si>
  <si>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</si>
  <si>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</si>
  <si>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</si>
  <si>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</si>
  <si>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</si>
  <si>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</si>
  <si>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</si>
  <si>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</si>
  <si>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</si>
  <si>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</si>
  <si>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</si>
  <si>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</si>
  <si>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</si>
  <si>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</si>
  <si>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</si>
  <si>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</si>
  <si>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</si>
  <si>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</si>
  <si>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</si>
  <si>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</si>
  <si>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</si>
  <si>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</si>
  <si>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</si>
  <si>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</si>
  <si>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</si>
  <si>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</si>
  <si>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</si>
  <si>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</si>
  <si>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</si>
  <si>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</si>
  <si>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</si>
  <si>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</si>
  <si>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</si>
  <si>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</si>
  <si>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</si>
  <si>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</si>
  <si>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</si>
  <si>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</si>
  <si>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</si>
  <si>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</si>
  <si>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</si>
  <si>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</si>
  <si>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</si>
  <si>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</si>
  <si>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</si>
  <si>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</si>
  <si>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</si>
  <si>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</si>
  <si>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</si>
  <si>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</si>
  <si>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</si>
  <si>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</si>
  <si>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</si>
  <si>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</si>
  <si>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</si>
  <si>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</si>
  <si>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</si>
  <si>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</si>
  <si>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</si>
  <si>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</si>
  <si>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</si>
  <si>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</si>
  <si>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</si>
  <si>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</si>
  <si>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</si>
  <si>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</si>
  <si>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</si>
  <si>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</si>
  <si>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</si>
  <si>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</si>
  <si>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</si>
  <si>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</si>
  <si>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</si>
  <si>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</si>
  <si>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</si>
  <si>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</si>
  <si>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</si>
  <si>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</si>
  <si>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</si>
  <si>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</si>
  <si>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</si>
  <si>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</si>
  <si>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</si>
  <si>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</si>
  <si>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</si>
  <si>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</si>
  <si>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</si>
  <si>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</si>
  <si>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</si>
  <si>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</si>
  <si>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</si>
  <si>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</si>
  <si>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</si>
  <si>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</si>
  <si>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</si>
  <si>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</si>
  <si>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</si>
  <si>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</si>
  <si>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</si>
  <si>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</si>
  <si>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</si>
  <si>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</si>
  <si>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</si>
  <si>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</si>
  <si>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</si>
  <si>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</si>
  <si>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</si>
  <si>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</si>
  <si>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</si>
  <si>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</si>
  <si>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</si>
  <si>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</si>
  <si>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</si>
  <si>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</si>
  <si>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</si>
  <si>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</si>
  <si>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</si>
  <si>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</si>
  <si>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</si>
  <si>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</si>
  <si>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</si>
  <si>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</si>
  <si>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</si>
  <si>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</si>
  <si>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</si>
  <si>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</si>
  <si>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</si>
  <si>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</si>
  <si>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</si>
  <si>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</si>
  <si>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</si>
  <si>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</si>
  <si>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</si>
  <si>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</si>
  <si>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</si>
  <si>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</si>
  <si>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</si>
  <si>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</si>
  <si>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</si>
  <si>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</si>
  <si>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</si>
  <si>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</si>
  <si>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</si>
  <si>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</si>
  <si>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</si>
  <si>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</si>
  <si>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</si>
  <si>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</si>
  <si>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</si>
  <si>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</si>
  <si>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</si>
  <si>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</si>
  <si>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</si>
  <si>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</si>
  <si>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</si>
  <si>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</si>
  <si>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</si>
  <si>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</si>
  <si>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</si>
  <si>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</si>
  <si>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</si>
  <si>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</si>
  <si>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</si>
  <si>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</si>
  <si>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</si>
  <si>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</si>
  <si>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</si>
  <si>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</si>
  <si>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</si>
  <si>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</si>
  <si>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</si>
  <si>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</si>
  <si>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</si>
  <si>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</si>
  <si>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</si>
  <si>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</si>
  <si>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</si>
  <si>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</si>
  <si>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</si>
  <si>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</si>
  <si>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</si>
  <si>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</si>
  <si>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</si>
  <si>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</si>
  <si>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</si>
  <si>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</si>
  <si>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</si>
  <si>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</si>
  <si>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</si>
  <si>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</si>
  <si>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</si>
  <si>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</si>
  <si>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</si>
  <si>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</si>
  <si>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</si>
  <si>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</si>
  <si>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</si>
  <si>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</si>
  <si>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</si>
  <si>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</si>
  <si>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</si>
  <si>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</si>
  <si>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</si>
  <si>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</si>
  <si>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</si>
  <si>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</si>
  <si>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</si>
  <si>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</si>
  <si>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</si>
  <si>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</si>
  <si>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</si>
  <si>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</si>
  <si>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</si>
  <si>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</si>
  <si>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</si>
  <si>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</si>
  <si>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</si>
  <si>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</si>
  <si>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</si>
  <si>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</si>
  <si>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</si>
  <si>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</si>
  <si>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</si>
  <si>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</si>
  <si>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</si>
  <si>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</si>
  <si>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</si>
  <si>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</si>
  <si>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</si>
  <si>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</si>
  <si>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</si>
  <si>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</si>
  <si>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</si>
  <si>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</si>
  <si>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</si>
  <si>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</si>
  <si>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</si>
  <si>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</si>
  <si>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</si>
  <si>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</si>
  <si>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</si>
  <si>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</si>
  <si>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</si>
  <si>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</si>
  <si>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</si>
  <si>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</si>
  <si>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</si>
  <si>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</si>
  <si>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</si>
  <si>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</si>
  <si>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</si>
  <si>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</si>
  <si>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</si>
  <si>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</si>
  <si>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</si>
  <si>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</si>
  <si>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</si>
  <si>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</si>
  <si>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</si>
  <si>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</si>
  <si>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</si>
  <si>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</si>
  <si>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</si>
  <si>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</si>
  <si>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</si>
  <si>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</si>
  <si>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</si>
  <si>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</si>
  <si>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</si>
  <si>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</si>
  <si>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</si>
  <si>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</si>
  <si>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</si>
  <si>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</si>
  <si>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</si>
  <si>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</si>
  <si>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</si>
  <si>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</si>
  <si>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</si>
  <si>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</si>
  <si>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</si>
  <si>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</si>
  <si>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</si>
  <si>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</si>
  <si>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</si>
  <si>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</si>
  <si>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</si>
  <si>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</si>
  <si>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</si>
  <si>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</si>
  <si>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</si>
  <si>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</si>
  <si>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</si>
  <si>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</si>
  <si>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</si>
  <si>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</si>
  <si>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</si>
  <si>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</si>
  <si>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</si>
  <si>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</si>
  <si>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</si>
  <si>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</si>
  <si>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</si>
  <si>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</si>
  <si>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</si>
  <si>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</si>
  <si>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</si>
  <si>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</si>
  <si>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</si>
  <si>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</si>
  <si>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</si>
  <si>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</si>
  <si>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</si>
  <si>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</si>
  <si>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</si>
  <si>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</si>
  <si>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</si>
  <si>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</si>
  <si>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</si>
  <si>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</si>
  <si>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</si>
  <si>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</si>
  <si>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</si>
  <si>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</si>
  <si>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</si>
  <si>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</si>
  <si>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</si>
  <si>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</si>
  <si>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</si>
  <si>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</si>
  <si>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</si>
  <si>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</si>
  <si>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</si>
  <si>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</si>
  <si>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</si>
  <si>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</si>
  <si>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</si>
  <si>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</si>
  <si>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</si>
  <si>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</si>
  <si>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</si>
  <si>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</si>
  <si>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</si>
  <si>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</si>
  <si>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</si>
  <si>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</si>
  <si>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</si>
  <si>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</si>
  <si>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</si>
  <si>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</si>
  <si>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</si>
  <si>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</si>
  <si>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</si>
  <si>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</si>
  <si>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</si>
  <si>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</si>
  <si>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</si>
  <si>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</si>
  <si>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</si>
  <si>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</si>
  <si>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</si>
  <si>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</si>
  <si>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</si>
  <si>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</si>
  <si>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</si>
  <si>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</si>
  <si>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</si>
  <si>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</si>
  <si>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</si>
  <si>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</si>
  <si>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</si>
  <si>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</si>
  <si>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</si>
  <si>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</si>
  <si>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</si>
  <si>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</si>
  <si>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</si>
  <si>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</si>
  <si>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</si>
  <si>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</si>
  <si>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</si>
  <si>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</si>
  <si>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</si>
  <si>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</si>
  <si>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</si>
  <si>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</si>
  <si>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</si>
  <si>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</si>
  <si>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</si>
  <si>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</si>
  <si>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</si>
  <si>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</si>
  <si>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</si>
  <si>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</si>
  <si>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</si>
  <si>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</si>
  <si>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</si>
  <si>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</si>
  <si>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</si>
  <si>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</si>
  <si>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</si>
  <si>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</si>
  <si>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</si>
  <si>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</si>
  <si>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</si>
  <si>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</si>
  <si>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</si>
  <si>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</si>
  <si>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</si>
  <si>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</si>
  <si>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</si>
  <si>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</si>
  <si>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</si>
  <si>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</si>
  <si>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</si>
  <si>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</si>
  <si>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</si>
  <si>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</si>
  <si>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</si>
  <si>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</si>
  <si>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</si>
  <si>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</si>
  <si>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</si>
  <si>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</si>
  <si>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</si>
  <si>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</si>
  <si>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</si>
  <si>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</si>
  <si>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</si>
  <si>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</si>
  <si>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</si>
  <si>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</si>
  <si>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</si>
  <si>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</si>
  <si>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</si>
  <si>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</si>
  <si>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</si>
  <si>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</si>
  <si>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</si>
  <si>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</si>
  <si>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</si>
  <si>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</si>
  <si>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</si>
  <si>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</si>
  <si>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</si>
  <si>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</si>
  <si>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</si>
  <si>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</si>
  <si>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</si>
  <si>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</si>
  <si>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</si>
  <si>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</si>
  <si>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</si>
  <si>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</si>
  <si>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</si>
  <si>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</si>
  <si>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</si>
  <si>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</si>
  <si>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</si>
  <si>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</si>
  <si>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</si>
  <si>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</si>
  <si>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</si>
  <si>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</si>
  <si>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</si>
  <si>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</si>
  <si>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</si>
  <si>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</si>
  <si>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</si>
  <si>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</si>
  <si>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</si>
  <si>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</si>
  <si>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</si>
  <si>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</si>
  <si>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</si>
  <si>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</si>
  <si>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</si>
  <si>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</si>
  <si>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</si>
  <si>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</si>
  <si>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</si>
  <si>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</si>
  <si>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</si>
  <si>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</si>
  <si>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</si>
  <si>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</si>
  <si>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</si>
  <si>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</si>
  <si>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</si>
  <si>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</si>
  <si>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</si>
  <si>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</si>
  <si>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</si>
  <si>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</si>
  <si>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</si>
  <si>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</si>
  <si>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</si>
  <si>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</si>
  <si>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</si>
  <si>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</si>
  <si>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</si>
  <si>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</si>
  <si>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</si>
  <si>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</si>
  <si>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</si>
  <si>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</si>
  <si>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</si>
  <si>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</si>
  <si>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</si>
  <si>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</si>
  <si>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</si>
  <si>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</si>
  <si>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</si>
  <si>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</si>
  <si>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</si>
  <si>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</si>
  <si>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</si>
  <si>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</si>
  <si>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</si>
  <si>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</si>
  <si>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</si>
  <si>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</si>
  <si>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</si>
  <si>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</si>
  <si>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</si>
  <si>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</si>
  <si>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</si>
  <si>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</si>
  <si>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</si>
  <si>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</si>
  <si>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</si>
  <si>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</si>
  <si>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</si>
  <si>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</si>
  <si>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</si>
  <si>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</si>
  <si>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</si>
  <si>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</si>
  <si>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</si>
  <si>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</si>
  <si>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</si>
  <si>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</si>
  <si>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</si>
  <si>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</si>
  <si>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</si>
  <si>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</si>
  <si>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</si>
  <si>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</si>
  <si>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</si>
  <si>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</si>
  <si>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</si>
  <si>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</si>
  <si>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</si>
  <si>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</si>
  <si>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</si>
  <si>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</si>
  <si>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</si>
  <si>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</si>
  <si>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</si>
  <si>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</si>
  <si>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</si>
  <si>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</si>
  <si>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</si>
  <si>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</si>
  <si>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</si>
  <si>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</si>
  <si>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</si>
  <si>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</si>
  <si>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</si>
  <si>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</si>
  <si>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</si>
  <si>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</si>
  <si>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</si>
  <si>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</si>
  <si>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</si>
  <si>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</si>
  <si>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</si>
  <si>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</si>
  <si>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</si>
  <si>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</si>
  <si>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</si>
  <si>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</si>
  <si>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</si>
  <si>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</si>
  <si>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</si>
  <si>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</si>
  <si>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</si>
  <si>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</si>
  <si>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</si>
  <si>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</si>
  <si>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</si>
  <si>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</si>
  <si>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</si>
  <si>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</si>
  <si>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</si>
  <si>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</si>
  <si>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</si>
  <si>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</si>
  <si>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</si>
  <si>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</si>
  <si>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</si>
  <si>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</si>
  <si>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</si>
  <si>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</si>
  <si>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</si>
  <si>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</si>
  <si>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</si>
  <si>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</si>
  <si>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</si>
  <si>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</si>
  <si>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</si>
  <si>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</si>
  <si>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</si>
  <si>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</si>
  <si>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</si>
  <si>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</si>
  <si>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</si>
  <si>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</si>
  <si>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</si>
  <si>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</si>
  <si>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</si>
  <si>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</si>
  <si>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</si>
  <si>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</si>
  <si>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</si>
  <si>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</si>
  <si>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</si>
  <si>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</si>
  <si>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</si>
  <si>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</si>
  <si>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</si>
  <si>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</si>
  <si>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</si>
  <si>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</si>
  <si>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</si>
  <si>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</si>
  <si>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</si>
  <si>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</si>
  <si>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</si>
  <si>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</si>
  <si>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</si>
  <si>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</si>
  <si>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</si>
  <si>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</si>
  <si>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</si>
  <si>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</si>
  <si>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</si>
  <si>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</si>
  <si>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</si>
  <si>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</si>
  <si>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</si>
  <si>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</si>
  <si>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</si>
  <si>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</si>
  <si>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</si>
  <si>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</si>
  <si>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</si>
  <si>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</si>
  <si>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</si>
  <si>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</si>
  <si>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</si>
  <si>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</si>
  <si>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</si>
  <si>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</si>
  <si>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</si>
  <si>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</si>
  <si>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</si>
  <si>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</si>
  <si>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</si>
  <si>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</si>
  <si>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</si>
  <si>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</si>
  <si>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</si>
  <si>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</si>
  <si>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</si>
  <si>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</si>
  <si>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</si>
  <si>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</si>
  <si>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</si>
  <si>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</si>
  <si>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</si>
  <si>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</si>
  <si>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</si>
  <si>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</si>
  <si>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</si>
  <si>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</si>
  <si>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</si>
  <si>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</si>
  <si>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</si>
  <si>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</si>
  <si>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</si>
  <si>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</si>
  <si>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</si>
  <si>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</si>
  <si>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</si>
  <si>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</si>
  <si>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</si>
  <si>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</si>
  <si>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</si>
  <si>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</si>
  <si>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</si>
  <si>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</si>
  <si>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</si>
  <si>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</si>
  <si>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</si>
  <si>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</si>
  <si>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</si>
  <si>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</si>
  <si>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</si>
  <si>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</si>
  <si>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</si>
  <si>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</si>
  <si>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</si>
  <si>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</si>
  <si>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</si>
  <si>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</si>
  <si>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</si>
  <si>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</si>
  <si>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</si>
  <si>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</si>
  <si>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</si>
  <si>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</si>
  <si>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</si>
  <si>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</si>
  <si>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</si>
  <si>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</si>
  <si>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</si>
  <si>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</si>
  <si>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</si>
  <si>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</si>
  <si>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</si>
  <si>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</si>
  <si>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</si>
  <si>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</si>
  <si>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</si>
  <si>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</si>
  <si>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</si>
  <si>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</si>
  <si>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</si>
  <si>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</si>
  <si>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</si>
  <si>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</si>
  <si>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</si>
  <si>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</si>
  <si>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</si>
  <si>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</si>
  <si>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</si>
  <si>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</si>
  <si>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</si>
  <si>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</si>
  <si>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</si>
  <si>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</si>
  <si>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</si>
  <si>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</si>
  <si>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</si>
  <si>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</si>
  <si>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</si>
  <si>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</si>
  <si>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</si>
  <si>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</si>
  <si>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</si>
  <si>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</si>
  <si>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</si>
  <si>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</si>
  <si>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</si>
  <si>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</si>
  <si>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</si>
  <si>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</si>
  <si>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</si>
  <si>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</si>
  <si>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</si>
  <si>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</si>
  <si>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</si>
  <si>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</si>
  <si>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</si>
  <si>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</si>
  <si>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</si>
  <si>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</si>
  <si>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</si>
  <si>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</si>
  <si>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</si>
  <si>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</si>
  <si>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</si>
  <si>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</si>
  <si>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</si>
  <si>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</si>
  <si>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</si>
  <si>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</si>
  <si>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</si>
  <si>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</si>
  <si>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</si>
  <si>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</si>
  <si>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</si>
  <si>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</si>
  <si>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</si>
  <si>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</si>
  <si>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</si>
  <si>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</si>
  <si>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</si>
  <si>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</si>
  <si>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</si>
  <si>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</si>
  <si>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</si>
  <si>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</si>
  <si>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</si>
  <si>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</si>
  <si>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</si>
  <si>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</si>
  <si>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</si>
  <si>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</si>
  <si>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</si>
  <si>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</si>
  <si>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</si>
  <si>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</si>
  <si>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</si>
  <si>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</si>
  <si>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</si>
  <si>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</si>
  <si>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</si>
  <si>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</si>
  <si>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</si>
  <si>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</si>
  <si>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</si>
  <si>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</si>
  <si>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</si>
  <si>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</si>
  <si>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</si>
  <si>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</si>
  <si>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</si>
  <si>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</si>
  <si>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</si>
  <si>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</si>
  <si>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</si>
  <si>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</si>
  <si>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</si>
  <si>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</si>
  <si>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</si>
  <si>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</si>
  <si>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</si>
  <si>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</si>
  <si>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</si>
  <si>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</si>
  <si>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</si>
  <si>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</si>
  <si>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</si>
  <si>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</si>
  <si>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</si>
  <si>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</si>
  <si>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</si>
  <si>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</si>
  <si>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</si>
  <si>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</si>
  <si>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</si>
  <si>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</si>
  <si>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</si>
  <si>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</si>
  <si>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</si>
  <si>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</si>
  <si>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</si>
  <si>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</si>
  <si>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</si>
  <si>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</si>
  <si>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</si>
  <si>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</si>
  <si>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</si>
  <si>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</si>
  <si>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</si>
  <si>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</si>
  <si>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</si>
  <si>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</si>
  <si>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</si>
  <si>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</si>
  <si>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</si>
  <si>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</si>
  <si>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</si>
  <si>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</si>
  <si>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</si>
  <si>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</si>
  <si>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</si>
  <si>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</si>
  <si>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</si>
  <si>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</si>
  <si>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</si>
  <si>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</si>
  <si>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</si>
  <si>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</si>
  <si>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</si>
  <si>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</si>
  <si>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</si>
  <si>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</si>
  <si>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</si>
  <si>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</si>
  <si>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</si>
  <si>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</si>
  <si>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</si>
  <si>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</si>
  <si>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</si>
  <si>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</si>
  <si>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</si>
  <si>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</si>
  <si>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</si>
  <si>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</si>
  <si>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</si>
  <si>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</si>
  <si>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</si>
  <si>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</si>
  <si>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</si>
  <si>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</si>
  <si>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</si>
  <si>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</si>
  <si>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</si>
  <si>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</si>
  <si>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</si>
  <si>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</si>
  <si>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</si>
  <si>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</si>
  <si>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</si>
  <si>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</si>
  <si>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</si>
  <si>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</si>
  <si>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</si>
  <si>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</si>
  <si>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</si>
  <si>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</si>
  <si>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</si>
  <si>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</si>
  <si>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</si>
  <si>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</si>
  <si>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</si>
  <si>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</si>
  <si>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</si>
  <si>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</si>
  <si>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</si>
  <si>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</si>
  <si>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</si>
  <si>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</si>
  <si>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</si>
  <si>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</si>
  <si>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</si>
  <si>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</si>
  <si>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</si>
  <si>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</si>
  <si>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</si>
  <si>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</si>
  <si>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</si>
  <si>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</si>
  <si>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</si>
  <si>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</si>
  <si>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</si>
  <si>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</si>
  <si>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</si>
  <si>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</si>
  <si>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</si>
  <si>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</si>
  <si>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</si>
  <si>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</si>
  <si>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</si>
  <si>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</si>
  <si>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</si>
  <si>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</si>
  <si>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</si>
  <si>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</si>
  <si>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</si>
  <si>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</si>
  <si>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</si>
  <si>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</si>
  <si>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</si>
  <si>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</si>
  <si>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</si>
  <si>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</si>
  <si>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</si>
  <si>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</si>
  <si>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</si>
  <si>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</si>
  <si>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</si>
  <si>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</si>
  <si>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</si>
  <si>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</si>
  <si>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</si>
  <si>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</si>
  <si>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</si>
  <si>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</si>
  <si>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</si>
  <si>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</si>
  <si>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</si>
  <si>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</si>
  <si>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</si>
  <si>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</si>
  <si>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</si>
  <si>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</si>
  <si>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</si>
  <si>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</si>
  <si>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</si>
  <si>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</si>
  <si>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</si>
  <si>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</si>
  <si>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</si>
  <si>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</si>
  <si>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</si>
  <si>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</si>
  <si>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</si>
  <si>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</si>
  <si>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</si>
  <si>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</si>
  <si>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</si>
  <si>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</si>
  <si>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</si>
  <si>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</si>
  <si>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</si>
  <si>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</si>
  <si>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</si>
  <si>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</si>
  <si>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</si>
  <si>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</si>
  <si>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</si>
  <si>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</si>
  <si>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</si>
  <si>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</si>
  <si>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</si>
  <si>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</si>
  <si>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</si>
  <si>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</si>
  <si>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</si>
  <si>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</si>
  <si>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</si>
  <si>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</si>
  <si>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</si>
  <si>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</si>
  <si>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</si>
  <si>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</si>
  <si>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</si>
  <si>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</si>
  <si>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</si>
  <si>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</si>
  <si>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</si>
  <si>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</si>
  <si>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</si>
  <si>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</si>
  <si>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</si>
  <si>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</si>
  <si>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</si>
  <si>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</si>
  <si>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</si>
  <si>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</si>
  <si>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</si>
  <si>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</si>
  <si>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</si>
  <si>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</si>
  <si>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</si>
  <si>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</si>
  <si>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</si>
  <si>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</si>
  <si>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</si>
  <si>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</si>
  <si>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</si>
  <si>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</si>
  <si>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</si>
  <si>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</si>
  <si>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</si>
  <si>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</si>
  <si>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</si>
  <si>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</si>
  <si>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</si>
  <si>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</si>
  <si>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</si>
  <si>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</si>
  <si>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</si>
  <si>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</si>
  <si>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</si>
  <si>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</si>
  <si>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</si>
  <si>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</si>
  <si>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</si>
  <si>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</si>
  <si>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</si>
  <si>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</si>
  <si>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</si>
  <si>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</si>
  <si>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</si>
  <si>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</si>
  <si>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</si>
  <si>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</si>
  <si>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</si>
  <si>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</si>
  <si>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</si>
  <si>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</si>
  <si>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</si>
  <si>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</si>
  <si>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</si>
  <si>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</si>
  <si>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</si>
  <si>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</si>
  <si>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</si>
  <si>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</si>
  <si>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</si>
  <si>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</si>
  <si>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</si>
  <si>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</si>
  <si>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</si>
  <si>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</si>
  <si>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</si>
  <si>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</si>
  <si>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</si>
  <si>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</si>
  <si>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</si>
  <si>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</si>
  <si>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</si>
  <si>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</si>
  <si>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</si>
  <si>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</si>
  <si>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</si>
  <si>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</si>
  <si>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</si>
  <si>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</si>
  <si>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</si>
  <si>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</si>
  <si>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</si>
  <si>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</si>
  <si>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</si>
  <si>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</si>
  <si>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</si>
  <si>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</si>
  <si>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</si>
  <si>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</si>
  <si>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</si>
  <si>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</si>
  <si>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</si>
  <si>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</si>
  <si>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</si>
  <si>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</si>
  <si>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</si>
  <si>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</si>
  <si>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</si>
  <si>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</si>
  <si>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</si>
  <si>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</si>
  <si>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</si>
  <si>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</si>
  <si>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</si>
  <si>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</si>
  <si>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</si>
  <si>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</si>
  <si>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</si>
  <si>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</si>
  <si>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</si>
  <si>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</si>
  <si>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</si>
  <si>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</si>
  <si>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</si>
  <si>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</si>
  <si>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</si>
  <si>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</si>
  <si>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</si>
  <si>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</si>
  <si>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</si>
  <si>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</si>
  <si>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</si>
  <si>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</si>
  <si>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</si>
  <si>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</si>
  <si>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</si>
  <si>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</si>
  <si>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</si>
  <si>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</si>
  <si>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</si>
  <si>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</si>
  <si>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</si>
  <si>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</si>
  <si>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</si>
  <si>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</si>
  <si>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</si>
  <si>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</si>
  <si>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</si>
  <si>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</si>
  <si>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</si>
  <si>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</si>
  <si>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</si>
  <si>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</si>
  <si>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</si>
  <si>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</si>
  <si>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</si>
  <si>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</si>
  <si>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</si>
  <si>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</si>
  <si>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</si>
  <si>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</si>
  <si>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</si>
  <si>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</si>
  <si>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</si>
  <si>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</si>
  <si>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</si>
  <si>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</si>
  <si>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</si>
  <si>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</si>
  <si>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</si>
  <si>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</si>
  <si>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</si>
  <si>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</si>
  <si>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</si>
  <si>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</si>
  <si>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</si>
  <si>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</si>
  <si>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</si>
  <si>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</si>
  <si>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</si>
  <si>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</si>
  <si>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</si>
  <si>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</si>
  <si>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</si>
  <si>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</si>
  <si>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</si>
  <si>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</si>
  <si>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</si>
  <si>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</si>
  <si>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</si>
  <si>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</si>
  <si>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</si>
  <si>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</si>
  <si>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</si>
  <si>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</si>
  <si>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</si>
  <si>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</si>
  <si>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</si>
  <si>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</si>
  <si>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</si>
  <si>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</si>
  <si>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</si>
  <si>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</si>
  <si>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</si>
  <si>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</si>
  <si>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</si>
  <si>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</si>
  <si>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</si>
  <si>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</si>
  <si>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</si>
  <si>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</si>
  <si>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</si>
  <si>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</si>
  <si>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</si>
  <si>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</si>
  <si>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</si>
  <si>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</si>
  <si>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</si>
  <si>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</si>
  <si>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</si>
  <si>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</si>
  <si>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</si>
  <si>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</si>
  <si>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</si>
  <si>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</si>
  <si>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</si>
  <si>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</si>
  <si>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</si>
  <si>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</si>
  <si>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</si>
  <si>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</si>
  <si>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</si>
  <si>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</si>
  <si>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</si>
  <si>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</si>
  <si>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</si>
  <si>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</si>
  <si>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</si>
  <si>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</si>
  <si>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</si>
  <si>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</si>
  <si>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</si>
  <si>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</si>
  <si>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</si>
  <si>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</si>
  <si>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</si>
  <si>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</si>
  <si>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</si>
  <si>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</si>
  <si>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</si>
  <si>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</si>
  <si>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</si>
  <si>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</si>
  <si>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</si>
  <si>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</si>
  <si>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</si>
  <si>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</si>
  <si>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</si>
  <si>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</si>
  <si>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</si>
  <si>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</si>
  <si>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</si>
  <si>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</si>
  <si>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</si>
  <si>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</si>
  <si>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</si>
  <si>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</si>
  <si>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</si>
  <si>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</si>
  <si>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</si>
  <si>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</si>
  <si>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</si>
  <si>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</si>
  <si>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</si>
  <si>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</si>
  <si>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</si>
  <si>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</si>
  <si>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</si>
  <si>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</si>
  <si>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</si>
  <si>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</si>
  <si>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</si>
  <si>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</si>
  <si>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</si>
  <si>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</si>
  <si>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</si>
  <si>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</si>
  <si>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</si>
  <si>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</si>
  <si>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</si>
  <si>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</si>
  <si>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</si>
  <si>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</si>
  <si>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</si>
  <si>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</si>
  <si>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</si>
  <si>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</si>
  <si>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</si>
  <si>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</si>
  <si>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</si>
  <si>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</si>
  <si>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</si>
  <si>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</si>
  <si>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</si>
  <si>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</si>
  <si>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</si>
  <si>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</si>
  <si>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</si>
  <si>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</si>
  <si>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</si>
  <si>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</si>
  <si>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</si>
  <si>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</si>
  <si>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</si>
  <si>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</si>
  <si>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</si>
  <si>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</si>
  <si>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</si>
  <si>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</si>
  <si>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</si>
  <si>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</si>
  <si>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</si>
  <si>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</si>
  <si>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</si>
  <si>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</si>
  <si>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</si>
  <si>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</si>
  <si>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</si>
  <si>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</si>
  <si>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</si>
  <si>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</si>
  <si>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</si>
  <si>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</si>
  <si>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</si>
  <si>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</si>
  <si>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</si>
  <si>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</si>
  <si>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</si>
  <si>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</si>
  <si>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</si>
  <si>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</si>
  <si>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</si>
  <si>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</si>
  <si>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</si>
  <si>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</si>
  <si>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</si>
  <si>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</si>
  <si>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</si>
  <si>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</si>
  <si>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</si>
  <si>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</si>
  <si>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</si>
  <si>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</si>
  <si>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</si>
  <si>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</si>
  <si>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</si>
  <si>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</si>
  <si>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</si>
  <si>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</si>
  <si>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</si>
  <si>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</si>
  <si>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</si>
  <si>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</si>
  <si>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</si>
  <si>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</si>
  <si>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</si>
  <si>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</si>
  <si>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</si>
  <si>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</si>
  <si>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</si>
  <si>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</si>
  <si>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</si>
  <si>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</si>
  <si>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</si>
  <si>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</si>
  <si>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</si>
  <si>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</si>
  <si>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</si>
  <si>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</si>
  <si>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</si>
  <si>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</si>
  <si>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</si>
  <si>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</si>
  <si>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</si>
  <si>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</si>
  <si>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</si>
  <si>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</si>
  <si>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</si>
  <si>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</si>
  <si>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</si>
  <si>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</si>
  <si>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</si>
  <si>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</si>
  <si>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</si>
  <si>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</si>
  <si>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</si>
  <si>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</si>
  <si>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</si>
  <si>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</si>
  <si>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</si>
  <si>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</si>
  <si>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</si>
  <si>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</si>
  <si>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</si>
  <si>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</si>
  <si>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</si>
  <si>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</si>
  <si>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</si>
  <si>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</si>
  <si>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</si>
  <si>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</si>
  <si>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</si>
  <si>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</si>
  <si>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</si>
  <si>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</si>
  <si>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</si>
  <si>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</si>
  <si>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</si>
  <si>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</si>
  <si>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</si>
  <si>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</si>
  <si>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</si>
  <si>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</si>
  <si>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</si>
  <si>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</si>
  <si>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</si>
  <si>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</si>
  <si>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</si>
  <si>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</si>
  <si>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</si>
  <si>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</si>
  <si>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</si>
  <si>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</si>
  <si>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</si>
  <si>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</si>
  <si>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</si>
  <si>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</si>
  <si>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</si>
  <si>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</si>
  <si>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</si>
  <si>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</si>
  <si>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</si>
  <si>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</si>
  <si>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</si>
  <si>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</si>
  <si>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</si>
  <si>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</si>
  <si>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</si>
  <si>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</si>
  <si>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</si>
  <si>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</si>
  <si>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</si>
  <si>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</si>
  <si>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</si>
  <si>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</si>
  <si>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</si>
  <si>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</si>
  <si>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</si>
  <si>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</si>
  <si>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</si>
  <si>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</si>
  <si>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</si>
  <si>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</si>
  <si>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</si>
  <si>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</si>
  <si>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</si>
  <si>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</si>
  <si>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</si>
  <si>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</si>
  <si>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</si>
  <si>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</si>
  <si>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</si>
  <si>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</si>
  <si>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</si>
  <si>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</si>
  <si>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</si>
  <si>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</si>
  <si>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</si>
  <si>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</si>
  <si>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</si>
  <si>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</si>
  <si>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</si>
  <si>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</si>
  <si>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</si>
  <si>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</si>
  <si>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</si>
  <si>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</si>
  <si>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</si>
  <si>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</si>
  <si>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</si>
  <si>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</si>
  <si>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</si>
  <si>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</si>
  <si>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</si>
  <si>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</si>
  <si>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</si>
  <si>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</si>
  <si>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</si>
  <si>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</si>
  <si>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</si>
  <si>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</si>
  <si>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</si>
  <si>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</si>
  <si>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</si>
  <si>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</si>
  <si>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</si>
  <si>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</si>
  <si>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</si>
  <si>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</si>
  <si>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</si>
  <si>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</si>
  <si>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</si>
  <si>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</si>
  <si>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</si>
  <si>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</si>
  <si>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</si>
  <si>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</si>
  <si>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</si>
  <si>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</si>
  <si>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</si>
  <si>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</si>
  <si>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</si>
  <si>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</si>
  <si>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</si>
  <si>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</si>
  <si>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</si>
  <si>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</si>
  <si>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</si>
  <si>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</si>
  <si>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</si>
  <si>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</si>
  <si>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</si>
  <si>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</si>
  <si>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</si>
  <si>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</si>
  <si>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</si>
  <si>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</si>
  <si>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</si>
  <si>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</si>
  <si>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</si>
  <si>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</si>
  <si>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</si>
  <si>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</si>
  <si>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</si>
  <si>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</si>
  <si>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</si>
  <si>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</si>
  <si>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</si>
  <si>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</si>
  <si>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</si>
  <si>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</si>
  <si>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</si>
  <si>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</si>
  <si>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</si>
  <si>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</si>
  <si>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</si>
  <si>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</si>
  <si>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</si>
  <si>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</si>
  <si>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</si>
  <si>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</si>
  <si>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</si>
  <si>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</si>
  <si>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</si>
  <si>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</si>
  <si>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</si>
  <si>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</si>
  <si>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</si>
  <si>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</si>
  <si>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</si>
  <si>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</si>
  <si>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</si>
  <si>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</si>
  <si>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</si>
  <si>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</si>
  <si>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</si>
  <si>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</si>
  <si>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</si>
  <si>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</si>
  <si>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</si>
  <si>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</si>
  <si>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</si>
  <si>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</si>
  <si>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</si>
  <si>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</si>
  <si>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</si>
  <si>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</si>
  <si>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</si>
  <si>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</si>
  <si>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</si>
  <si>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</si>
  <si>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</si>
  <si>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</si>
  <si>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</si>
  <si>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</si>
  <si>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</si>
  <si>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</si>
  <si>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</si>
  <si>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</si>
  <si>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</si>
  <si>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</si>
  <si>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</si>
  <si>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</si>
  <si>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</si>
  <si>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</si>
  <si>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</si>
  <si>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</si>
  <si>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</si>
  <si>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</si>
  <si>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</si>
  <si>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</si>
  <si>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</si>
  <si>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</si>
  <si>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</si>
  <si>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</si>
  <si>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</si>
  <si>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</si>
  <si>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</si>
  <si>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</si>
  <si>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</si>
  <si>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</si>
  <si>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</si>
  <si>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</si>
  <si>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</si>
  <si>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</si>
  <si>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</si>
  <si>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</si>
  <si>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</si>
  <si>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</si>
  <si>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</si>
  <si>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</si>
  <si>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</si>
  <si>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</si>
  <si>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</si>
  <si>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</si>
  <si>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</si>
  <si>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</si>
  <si>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</si>
  <si>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</si>
  <si>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</si>
  <si>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</si>
  <si>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</si>
  <si>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</si>
  <si>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</si>
  <si>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</si>
  <si>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</si>
  <si>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</si>
  <si>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</si>
  <si>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</si>
  <si>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</si>
  <si>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</si>
  <si>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</si>
  <si>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</si>
  <si>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</si>
  <si>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</si>
  <si>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</si>
  <si>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</si>
  <si>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</si>
  <si>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</si>
  <si>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</si>
  <si>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</si>
  <si>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</si>
  <si>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</si>
  <si>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</si>
  <si>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</si>
  <si>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</si>
  <si>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</si>
  <si>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</si>
  <si>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</si>
  <si>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</si>
  <si>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</si>
  <si>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</si>
  <si>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</si>
  <si>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</si>
  <si>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</si>
  <si>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</si>
  <si>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</si>
  <si>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</si>
  <si>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</si>
  <si>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</si>
  <si>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</si>
  <si>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</si>
  <si>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</si>
  <si>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</si>
  <si>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</si>
  <si>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</si>
  <si>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</si>
  <si>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</si>
  <si>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</si>
  <si>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</si>
  <si>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</si>
  <si>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</si>
  <si>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</si>
  <si>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</si>
  <si>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</si>
  <si>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</si>
  <si>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</si>
  <si>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</si>
  <si>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</si>
  <si>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</si>
  <si>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</si>
  <si>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</si>
  <si>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</si>
  <si>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</si>
  <si>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</si>
  <si>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</si>
  <si>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</si>
  <si>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</si>
  <si>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</si>
  <si>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</si>
  <si>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</si>
  <si>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</si>
  <si>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</si>
  <si>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</si>
  <si>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</si>
  <si>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</si>
  <si>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</si>
  <si>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</si>
  <si>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</si>
  <si>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</si>
  <si>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</si>
  <si>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</si>
  <si>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</si>
  <si>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</si>
  <si>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</si>
  <si>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</si>
  <si>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</si>
  <si>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</si>
  <si>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</si>
  <si>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</si>
  <si>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</si>
  <si>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</si>
  <si>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</si>
  <si>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</si>
  <si>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</si>
  <si>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</si>
  <si>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</si>
  <si>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</si>
  <si>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</si>
  <si>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</si>
  <si>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</si>
  <si>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</si>
  <si>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</si>
  <si>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</si>
  <si>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</si>
  <si>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</si>
  <si>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</si>
  <si>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</si>
  <si>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</si>
  <si>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</si>
  <si>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</si>
  <si>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</si>
  <si>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</si>
  <si>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</si>
  <si>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</si>
  <si>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</si>
  <si>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</si>
  <si>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</si>
  <si>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</si>
  <si>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</si>
  <si>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</si>
  <si>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</si>
  <si>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</si>
  <si>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</si>
  <si>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</si>
  <si>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</si>
  <si>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</si>
  <si>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</si>
  <si>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</si>
  <si>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</si>
  <si>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</si>
  <si>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</si>
  <si>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</si>
  <si>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</si>
  <si>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</si>
  <si>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</si>
  <si>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</si>
  <si>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</si>
  <si>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</si>
  <si>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</si>
  <si>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</si>
  <si>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</si>
  <si>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</si>
  <si>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</si>
  <si>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</si>
  <si>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</si>
  <si>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</si>
  <si>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</si>
  <si>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</si>
  <si>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</si>
  <si>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</si>
  <si>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</si>
  <si>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</si>
  <si>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</si>
  <si>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</si>
  <si>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</si>
  <si>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</si>
  <si>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</si>
  <si>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</si>
  <si>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</si>
  <si>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</si>
  <si>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</si>
  <si>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</si>
  <si>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</si>
  <si>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</si>
  <si>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</si>
  <si>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</si>
  <si>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</si>
  <si>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</si>
  <si>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</si>
  <si>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</si>
  <si>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</si>
  <si>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</si>
  <si>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</si>
  <si>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</si>
  <si>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</si>
  <si>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</si>
  <si>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</si>
  <si>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</si>
  <si>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</si>
  <si>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</si>
  <si>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</si>
  <si>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</si>
  <si>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</si>
  <si>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</si>
  <si>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</si>
  <si>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</si>
  <si>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</si>
  <si>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</si>
  <si>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</si>
  <si>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</si>
  <si>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</si>
  <si>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</si>
  <si>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</si>
  <si>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</si>
  <si>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</si>
  <si>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</si>
  <si>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</si>
  <si>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</si>
  <si>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</si>
  <si>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</si>
  <si>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</si>
  <si>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</si>
  <si>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</si>
  <si>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</si>
  <si>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</si>
  <si>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</si>
  <si>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</si>
  <si>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</si>
  <si>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</si>
  <si>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</si>
  <si>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</si>
  <si>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</si>
  <si>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</si>
  <si>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</si>
  <si>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</si>
  <si>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</si>
  <si>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</si>
  <si>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</si>
  <si>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</si>
  <si>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</si>
  <si>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</si>
  <si>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</si>
  <si>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</si>
  <si>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</si>
  <si>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</si>
  <si>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</si>
  <si>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</si>
  <si>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</si>
  <si>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</si>
  <si>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</si>
  <si>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</si>
  <si>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</si>
  <si>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</si>
  <si>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</si>
  <si>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</si>
  <si>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</si>
  <si>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</si>
  <si>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</si>
  <si>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</si>
  <si>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</si>
  <si>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</si>
  <si>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</si>
  <si>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</si>
  <si>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</si>
  <si>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</si>
  <si>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</si>
  <si>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</si>
  <si>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</si>
  <si>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</si>
  <si>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</si>
  <si>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</si>
  <si>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</si>
  <si>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</si>
  <si>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</si>
  <si>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</si>
  <si>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</si>
  <si>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</si>
  <si>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</si>
  <si>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</si>
  <si>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</si>
  <si>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</si>
  <si>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</si>
  <si>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</si>
  <si>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</si>
  <si>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</si>
  <si>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</si>
  <si>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</si>
  <si>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</si>
  <si>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</si>
  <si>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</si>
  <si>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</si>
  <si>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</si>
  <si>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</si>
  <si>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</si>
  <si>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</si>
  <si>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</si>
  <si>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</si>
  <si>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</si>
  <si>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</si>
  <si>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</si>
  <si>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</si>
  <si>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</si>
  <si>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</si>
  <si>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</si>
  <si>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</si>
  <si>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</si>
  <si>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</si>
  <si>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</si>
  <si>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</si>
  <si>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</si>
  <si>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</si>
  <si>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</si>
  <si>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</si>
  <si>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</si>
  <si>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</si>
  <si>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</si>
  <si>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</si>
  <si>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</si>
  <si>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</si>
  <si>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</si>
  <si>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</si>
  <si>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</si>
  <si>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</si>
  <si>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</si>
  <si>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</si>
  <si>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</si>
  <si>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</si>
  <si>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</si>
  <si>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</si>
  <si>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</si>
  <si>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</si>
  <si>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</si>
  <si>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</si>
  <si>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</si>
  <si>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</si>
  <si>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</si>
  <si>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</si>
  <si>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</si>
  <si>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</si>
  <si>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</si>
  <si>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</si>
  <si>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</si>
  <si>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</si>
  <si>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</si>
  <si>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</si>
  <si>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</si>
  <si>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</si>
  <si>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</si>
  <si>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</si>
  <si>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</si>
  <si>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</si>
  <si>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</si>
  <si>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</si>
  <si>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</si>
  <si>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</si>
  <si>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</si>
  <si>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</si>
  <si>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</si>
  <si>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</si>
  <si>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</si>
  <si>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</si>
  <si>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</si>
  <si>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</si>
  <si>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</si>
  <si>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</si>
  <si>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</si>
  <si>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</si>
  <si>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</si>
  <si>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</si>
  <si>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</si>
  <si>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</si>
  <si>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</si>
  <si>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</si>
  <si>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</si>
  <si>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</si>
  <si>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</si>
  <si>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</si>
  <si>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</si>
  <si>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</si>
  <si>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</si>
  <si>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</si>
  <si>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</si>
  <si>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</si>
  <si>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</si>
  <si>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</si>
  <si>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</si>
  <si>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</si>
  <si>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</si>
  <si>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</si>
  <si>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</si>
  <si>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</si>
  <si>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</si>
  <si>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</si>
  <si>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</si>
  <si>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</si>
  <si>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</si>
  <si>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</si>
  <si>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</si>
  <si>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</si>
  <si>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</si>
  <si>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</si>
  <si>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</si>
  <si>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</si>
  <si>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</si>
  <si>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</si>
  <si>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</si>
  <si>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</si>
  <si>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</si>
  <si>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</si>
  <si>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</si>
  <si>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</si>
  <si>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</si>
  <si>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</si>
  <si>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</si>
  <si>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</si>
  <si>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</si>
  <si>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</si>
  <si>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</si>
  <si>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</si>
  <si>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</si>
  <si>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</si>
  <si>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</si>
  <si>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</si>
  <si>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</si>
  <si>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</si>
  <si>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</si>
  <si>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</si>
  <si>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</si>
  <si>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</si>
  <si>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</si>
  <si>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</si>
  <si>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</si>
  <si>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</si>
  <si>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</si>
  <si>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</si>
  <si>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</si>
  <si>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</si>
  <si>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</si>
  <si>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</si>
  <si>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</si>
  <si>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</si>
  <si>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</si>
  <si>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</si>
  <si>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</si>
  <si>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</si>
  <si>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</si>
  <si>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</si>
  <si>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</si>
  <si>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</si>
  <si>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</si>
  <si>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</si>
  <si>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</si>
  <si>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</si>
  <si>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</si>
  <si>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</si>
  <si>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</si>
  <si>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</si>
  <si>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</si>
  <si>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</si>
  <si>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</si>
  <si>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</si>
  <si>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</si>
  <si>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</si>
  <si>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</si>
  <si>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</si>
  <si>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</si>
  <si>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</si>
  <si>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</si>
  <si>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</si>
  <si>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</si>
  <si>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</si>
  <si>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</si>
  <si>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</si>
  <si>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</si>
  <si>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</si>
  <si>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</si>
  <si>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</si>
  <si>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</si>
  <si>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</si>
  <si>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</si>
  <si>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</si>
  <si>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</si>
  <si>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</si>
  <si>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</si>
  <si>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</si>
  <si>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</si>
  <si>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</si>
  <si>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</si>
  <si>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</si>
  <si>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</si>
  <si>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</si>
  <si>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</si>
  <si>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</si>
  <si>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</si>
  <si>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</si>
  <si>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</si>
  <si>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</si>
  <si>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</si>
  <si>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</si>
  <si>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</si>
  <si>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</si>
  <si>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</si>
  <si>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</si>
  <si>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</si>
  <si>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</si>
  <si>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</si>
  <si>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</si>
  <si>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</si>
  <si>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</si>
  <si>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</si>
  <si>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</si>
  <si>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</si>
  <si>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</si>
  <si>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</si>
  <si>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</si>
  <si>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</si>
  <si>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</si>
  <si>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</si>
  <si>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</si>
  <si>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</si>
  <si>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</si>
  <si>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</si>
  <si>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</si>
  <si>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</si>
  <si>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</si>
  <si>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</si>
  <si>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</si>
  <si>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</si>
  <si>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</si>
  <si>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</si>
  <si>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</si>
  <si>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</si>
  <si>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</si>
  <si>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</si>
  <si>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</si>
  <si>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</si>
  <si>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</si>
  <si>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</si>
  <si>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</si>
  <si>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</si>
  <si>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</si>
  <si>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</si>
  <si>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</si>
  <si>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</si>
  <si>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</si>
  <si>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</si>
  <si>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</si>
  <si>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</si>
  <si>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</si>
  <si>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</si>
  <si>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</si>
  <si>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</si>
  <si>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</si>
  <si>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</si>
  <si>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</si>
  <si>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</si>
  <si>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</si>
  <si>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</si>
  <si>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</si>
  <si>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</si>
  <si>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</si>
  <si>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</si>
  <si>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</si>
  <si>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</si>
  <si>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</si>
  <si>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</si>
  <si>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</si>
  <si>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</si>
  <si>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</si>
  <si>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</si>
  <si>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</si>
  <si>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</si>
  <si>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</si>
  <si>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</si>
  <si>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</si>
  <si>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</si>
  <si>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</si>
  <si>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</si>
  <si>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</si>
  <si>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</si>
  <si>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</si>
  <si>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</si>
  <si>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</si>
  <si>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</si>
  <si>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</si>
  <si>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</si>
  <si>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</si>
  <si>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</si>
  <si>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</si>
  <si>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</si>
  <si>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</si>
  <si>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</si>
  <si>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</si>
  <si>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</si>
  <si>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</si>
  <si>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</si>
  <si>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</si>
  <si>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</si>
  <si>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</si>
  <si>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</si>
  <si>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</si>
  <si>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</si>
  <si>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</si>
  <si>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</si>
  <si>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</si>
  <si>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</si>
  <si>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</si>
  <si>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</si>
  <si>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</si>
  <si>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</si>
  <si>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</si>
  <si>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</si>
  <si>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</si>
  <si>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</si>
  <si>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</si>
  <si>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</si>
  <si>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</si>
  <si>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</si>
  <si>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</si>
  <si>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</si>
  <si>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</si>
  <si>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</si>
  <si>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</si>
  <si>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</si>
  <si>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</si>
  <si>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</si>
  <si>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</si>
  <si>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</si>
  <si>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</si>
  <si>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</si>
  <si>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</si>
  <si>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</si>
  <si>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</si>
  <si>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</si>
  <si>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</si>
  <si>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</si>
  <si>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</si>
  <si>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</si>
  <si>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</si>
  <si>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</si>
  <si>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</si>
  <si>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</si>
  <si>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</si>
  <si>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</si>
  <si>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</si>
  <si>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</si>
  <si>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</si>
  <si>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</si>
  <si>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</si>
  <si>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</si>
  <si>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</si>
  <si>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</si>
  <si>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</si>
  <si>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</si>
  <si>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</si>
  <si>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</si>
  <si>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</si>
  <si>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</si>
  <si>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</si>
  <si>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</si>
  <si>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</si>
  <si>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</si>
  <si>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</si>
  <si>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</si>
  <si>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</si>
  <si>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</si>
  <si>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</si>
  <si>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</si>
  <si>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</si>
  <si>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</si>
  <si>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</si>
  <si>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</si>
  <si>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</si>
  <si>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</si>
  <si>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</si>
  <si>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</si>
  <si>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</si>
  <si>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</si>
  <si>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</si>
  <si>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</si>
  <si>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</si>
  <si>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</si>
  <si>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</si>
  <si>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</si>
  <si>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</si>
  <si>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</si>
  <si>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</si>
  <si>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</si>
  <si>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</si>
  <si>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</si>
  <si>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</si>
  <si>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</si>
  <si>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</si>
  <si>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</si>
  <si>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</si>
  <si>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</si>
  <si>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</si>
  <si>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</si>
  <si>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</si>
  <si>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</si>
  <si>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</si>
  <si>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</si>
  <si>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</si>
  <si>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</si>
  <si>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</si>
  <si>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</si>
  <si>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</si>
  <si>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</si>
  <si>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</si>
  <si>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</si>
  <si>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</si>
  <si>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</si>
  <si>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</si>
  <si>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</si>
  <si>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</si>
  <si>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</si>
  <si>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</si>
  <si>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</si>
  <si>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</si>
  <si>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</si>
  <si>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</si>
  <si>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</si>
  <si>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</si>
  <si>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</si>
  <si>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</si>
  <si>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</si>
  <si>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</si>
  <si>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</si>
  <si>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</si>
  <si>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</si>
  <si>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</si>
  <si>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</si>
  <si>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</si>
  <si>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</si>
  <si>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</si>
  <si>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</si>
  <si>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</si>
  <si>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</si>
  <si>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</si>
  <si>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</si>
  <si>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</si>
  <si>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</si>
  <si>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</si>
  <si>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</si>
  <si>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</si>
  <si>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</si>
  <si>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</si>
  <si>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</si>
  <si>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</si>
  <si>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</si>
  <si>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</si>
  <si>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</si>
  <si>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</si>
  <si>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</si>
  <si>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</si>
  <si>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</si>
  <si>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</si>
  <si>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</si>
  <si>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</si>
  <si>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</si>
  <si>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</si>
  <si>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</si>
  <si>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</si>
  <si>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</si>
  <si>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</si>
  <si>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</si>
  <si>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</si>
  <si>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</si>
  <si>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</si>
  <si>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</si>
  <si>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</si>
  <si>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</si>
  <si>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</si>
  <si>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</si>
  <si>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</si>
  <si>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</si>
  <si>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</si>
  <si>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</si>
  <si>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</si>
  <si>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</si>
  <si>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</si>
  <si>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</si>
  <si>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</si>
  <si>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</si>
  <si>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</si>
  <si>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</si>
  <si>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</si>
  <si>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</si>
  <si>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</si>
  <si>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</si>
  <si>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</si>
  <si>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</si>
  <si>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</si>
  <si>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</si>
  <si>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</si>
  <si>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</si>
  <si>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</si>
  <si>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</si>
  <si>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</si>
  <si>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</si>
  <si>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</si>
  <si>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</si>
  <si>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</si>
  <si>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</si>
  <si>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</si>
  <si>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</si>
  <si>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</si>
  <si>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</si>
  <si>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</si>
  <si>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</si>
  <si>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</si>
  <si>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</si>
  <si>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</si>
  <si>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</si>
  <si>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</si>
  <si>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</si>
  <si>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</si>
  <si>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</si>
  <si>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</si>
  <si>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</si>
  <si>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</si>
  <si>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</si>
  <si>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</si>
  <si>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</si>
  <si>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</si>
  <si>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</si>
  <si>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</si>
  <si>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</si>
  <si>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</si>
  <si>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</si>
  <si>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</si>
  <si>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</si>
  <si>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</si>
  <si>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</si>
  <si>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</si>
  <si>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</si>
  <si>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</si>
  <si>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</si>
  <si>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</si>
  <si>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</si>
  <si>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</si>
  <si>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</si>
  <si>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</si>
  <si>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</si>
  <si>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</si>
  <si>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</si>
  <si>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</si>
  <si>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</si>
  <si>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</si>
  <si>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</si>
  <si>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</si>
  <si>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</si>
  <si>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</si>
  <si>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</si>
  <si>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</si>
  <si>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</si>
  <si>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</si>
  <si>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</si>
  <si>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</si>
  <si>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</si>
  <si>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</si>
  <si>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</si>
  <si>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</si>
  <si>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</si>
  <si>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</si>
  <si>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</si>
  <si>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</si>
  <si>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</si>
  <si>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</si>
  <si>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</si>
  <si>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</si>
  <si>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</si>
  <si>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</si>
  <si>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</si>
  <si>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</si>
  <si>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</si>
  <si>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</si>
  <si>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</si>
  <si>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</si>
  <si>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</si>
  <si>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</si>
  <si>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</si>
  <si>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</si>
  <si>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</si>
  <si>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</si>
  <si>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</si>
  <si>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</si>
  <si>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</si>
  <si>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</si>
  <si>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</si>
  <si>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</si>
  <si>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</si>
  <si>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</si>
  <si>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</si>
  <si>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</si>
  <si>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</si>
  <si>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</si>
  <si>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</si>
  <si>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</si>
  <si>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</si>
  <si>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</si>
  <si>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</si>
  <si>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</si>
  <si>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</si>
  <si>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</si>
  <si>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</si>
  <si>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</si>
  <si>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</si>
  <si>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</si>
  <si>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</si>
  <si>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</si>
  <si>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</si>
  <si>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</si>
  <si>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</si>
  <si>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</si>
  <si>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</si>
  <si>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</si>
  <si>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</si>
  <si>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</si>
  <si>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</si>
  <si>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</si>
  <si>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</si>
  <si>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</si>
  <si>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</si>
  <si>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</si>
  <si>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</si>
  <si>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</si>
  <si>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</si>
  <si>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</si>
  <si>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</si>
  <si>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</si>
  <si>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</si>
  <si>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</si>
  <si>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</si>
  <si>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</si>
  <si>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</si>
  <si>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</si>
  <si>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</si>
  <si>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</si>
  <si>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</si>
  <si>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</si>
  <si>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</si>
  <si>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</si>
  <si>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</si>
  <si>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</si>
  <si>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</si>
  <si>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</si>
  <si>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</si>
  <si>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</si>
  <si>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</si>
  <si>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</si>
  <si>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</si>
  <si>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</si>
  <si>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</si>
  <si>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</si>
  <si>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</si>
  <si>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</si>
  <si>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</si>
  <si>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</si>
  <si>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</si>
  <si>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</si>
  <si>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</si>
  <si>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</si>
  <si>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</si>
  <si>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</si>
  <si>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</si>
  <si>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</si>
  <si>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</si>
  <si>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</si>
  <si>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</si>
  <si>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</si>
  <si>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</si>
  <si>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</si>
  <si>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</si>
  <si>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</si>
  <si>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</si>
  <si>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</si>
  <si>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</si>
  <si>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</si>
  <si>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</si>
  <si>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</si>
  <si>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</si>
  <si>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</si>
  <si>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</si>
  <si>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</si>
  <si>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</si>
  <si>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</si>
  <si>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</si>
  <si>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</si>
  <si>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</si>
  <si>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</si>
  <si>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</si>
  <si>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</si>
  <si>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</si>
  <si>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</si>
  <si>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</si>
  <si>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</si>
  <si>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</si>
  <si>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</si>
  <si>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</si>
  <si>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</si>
  <si>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</si>
  <si>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</si>
  <si>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</si>
  <si>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</si>
  <si>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</si>
  <si>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</si>
  <si>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</si>
  <si>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</si>
  <si>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</si>
  <si>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</si>
  <si>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</si>
  <si>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</si>
  <si>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</si>
  <si>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</si>
  <si>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</si>
  <si>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</si>
  <si>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</si>
  <si>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</si>
  <si>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</si>
  <si>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</si>
  <si>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</si>
  <si>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</si>
  <si>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</si>
  <si>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</si>
  <si>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</si>
  <si>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</si>
  <si>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</si>
  <si>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</si>
  <si>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</si>
  <si>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</si>
  <si>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</si>
  <si>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</si>
  <si>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</si>
  <si>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</si>
  <si>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</si>
  <si>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</si>
  <si>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</si>
  <si>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</si>
  <si>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</si>
  <si>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</si>
  <si>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</si>
  <si>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</si>
  <si>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</si>
  <si>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</si>
  <si>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</si>
  <si>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</si>
  <si>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</si>
  <si>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</si>
  <si>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</si>
  <si>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</si>
  <si>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</si>
  <si>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</si>
  <si>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</si>
  <si>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</si>
  <si>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</si>
  <si>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</si>
  <si>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</si>
  <si>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</si>
  <si>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</si>
  <si>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</si>
  <si>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</si>
  <si>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</si>
  <si>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</si>
  <si>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</si>
  <si>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</si>
  <si>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</si>
  <si>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</si>
  <si>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</si>
  <si>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</si>
  <si>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</si>
  <si>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</si>
  <si>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</si>
  <si>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</si>
  <si>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</si>
  <si>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</si>
  <si>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</si>
  <si>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</si>
  <si>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</si>
  <si>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</si>
  <si>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</si>
  <si>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</si>
  <si>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</si>
  <si>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</si>
  <si>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</si>
  <si>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</si>
  <si>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</si>
  <si>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</si>
  <si>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</si>
  <si>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</si>
  <si>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</si>
  <si>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</si>
  <si>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</si>
  <si>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</si>
  <si>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</si>
  <si>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</si>
  <si>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</si>
  <si>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</si>
  <si>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</si>
  <si>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</si>
  <si>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</si>
  <si>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</si>
  <si>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</si>
  <si>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</si>
  <si>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</si>
  <si>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</si>
  <si>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</si>
  <si>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</si>
  <si>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</si>
  <si>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</si>
  <si>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</si>
  <si>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</si>
  <si>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</si>
  <si>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</si>
  <si>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</si>
  <si>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</si>
  <si>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</si>
  <si>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</si>
  <si>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</si>
  <si>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</si>
  <si>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</si>
  <si>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</si>
  <si>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</si>
  <si>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</si>
  <si>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</si>
  <si>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</si>
  <si>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</si>
  <si>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</si>
  <si>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</si>
  <si>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</si>
  <si>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</si>
  <si>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</si>
  <si>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</si>
  <si>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</si>
  <si>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</si>
  <si>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</si>
  <si>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</si>
  <si>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</si>
  <si>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</si>
  <si>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</si>
  <si>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</si>
  <si>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</si>
  <si>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</si>
  <si>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</si>
  <si>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</si>
  <si>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</si>
  <si>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</si>
  <si>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</si>
  <si>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</si>
  <si>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</si>
  <si>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</si>
  <si>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</si>
  <si>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</si>
  <si>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</si>
  <si>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</si>
  <si>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</si>
  <si>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</si>
  <si>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</si>
  <si>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</si>
  <si>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</si>
  <si>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</si>
  <si>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</si>
  <si>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</si>
  <si>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</si>
  <si>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</si>
  <si>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</si>
  <si>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</si>
  <si>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</si>
  <si>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</si>
  <si>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</si>
  <si>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</si>
  <si>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</si>
  <si>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</si>
  <si>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</si>
  <si>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</si>
  <si>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</si>
  <si>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</si>
  <si>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</si>
  <si>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</si>
  <si>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</si>
  <si>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</si>
  <si>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</si>
  <si>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</si>
  <si>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</si>
  <si>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</si>
  <si>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</si>
  <si>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</si>
  <si>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</si>
  <si>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</si>
  <si>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</si>
  <si>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</si>
  <si>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</si>
  <si>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</si>
  <si>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</si>
  <si>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</si>
  <si>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</si>
  <si>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</si>
  <si>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</si>
  <si>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</si>
  <si>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</si>
  <si>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</si>
  <si>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</si>
  <si>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</si>
  <si>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</si>
  <si>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</si>
  <si>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</si>
  <si>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</si>
  <si>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</si>
  <si>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</si>
  <si>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</si>
  <si>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</si>
  <si>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</si>
  <si>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</si>
  <si>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</si>
  <si>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</si>
  <si>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</si>
  <si>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</si>
  <si>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</si>
  <si>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</si>
  <si>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</si>
  <si>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</si>
  <si>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</si>
  <si>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</si>
  <si>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</si>
  <si>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</si>
  <si>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</si>
  <si>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</si>
  <si>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</si>
  <si>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</si>
  <si>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</si>
  <si>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</si>
  <si>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</si>
  <si>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</si>
  <si>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</si>
  <si>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</si>
  <si>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</si>
  <si>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</si>
  <si>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</si>
  <si>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</si>
  <si>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</si>
  <si>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</si>
  <si>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</si>
  <si>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</si>
  <si>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</si>
  <si>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</si>
  <si>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</si>
  <si>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</si>
  <si>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</si>
  <si>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</si>
  <si>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</si>
  <si>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</si>
  <si>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</si>
  <si>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</si>
  <si>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</si>
  <si>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</si>
  <si>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</si>
  <si>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</si>
  <si>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</si>
  <si>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</si>
  <si>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</si>
  <si>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</si>
  <si>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</si>
  <si>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</si>
  <si>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</si>
  <si>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</si>
  <si>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</si>
  <si>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</si>
  <si>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</si>
  <si>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</si>
  <si>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</si>
  <si>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</si>
  <si>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</si>
  <si>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</si>
  <si>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</si>
  <si>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</si>
  <si>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</si>
  <si>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</si>
  <si>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</si>
  <si>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</si>
  <si>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</si>
  <si>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</si>
  <si>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</si>
  <si>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</si>
  <si>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</si>
  <si>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</si>
  <si>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</si>
  <si>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</si>
  <si>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</si>
  <si>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</si>
  <si>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</si>
  <si>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</si>
  <si>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</si>
  <si>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</si>
  <si>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</si>
  <si>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</si>
  <si>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</si>
  <si>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</si>
  <si>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</si>
  <si>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</si>
  <si>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</si>
  <si>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</si>
  <si>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</si>
  <si>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</si>
  <si>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</si>
  <si>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</si>
  <si>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</si>
  <si>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</si>
  <si>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</si>
  <si>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</si>
  <si>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</si>
  <si>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</si>
  <si>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</si>
  <si>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</si>
  <si>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</si>
  <si>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</si>
  <si>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</si>
  <si>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</si>
  <si>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</si>
  <si>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</si>
  <si>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</si>
  <si>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</si>
  <si>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</si>
  <si>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</si>
  <si>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</si>
  <si>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</si>
  <si>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</si>
  <si>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</si>
  <si>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</si>
  <si>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</si>
  <si>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</si>
  <si>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</si>
  <si>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</si>
  <si>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</si>
  <si>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</si>
  <si>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</si>
  <si>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</si>
  <si>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</si>
  <si>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</si>
  <si>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</si>
  <si>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</si>
  <si>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</si>
  <si>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</si>
  <si>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</si>
  <si>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</si>
  <si>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</si>
  <si>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</si>
  <si>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</si>
  <si>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</si>
  <si>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</si>
  <si>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</si>
  <si>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</si>
  <si>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</si>
  <si>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</si>
  <si>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</si>
  <si>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</si>
  <si>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</si>
  <si>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</si>
  <si>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</si>
  <si>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</si>
  <si>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</si>
  <si>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</si>
  <si>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</si>
  <si>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</si>
  <si>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</si>
  <si>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</si>
  <si>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</si>
  <si>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</si>
  <si>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</si>
  <si>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</si>
  <si>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</si>
  <si>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</si>
  <si>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</si>
  <si>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</si>
  <si>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</si>
  <si>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</si>
  <si>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</si>
  <si>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</si>
  <si>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</si>
  <si>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</si>
  <si>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</si>
  <si>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</si>
  <si>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</si>
  <si>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</si>
  <si>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</si>
  <si>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</si>
  <si>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</si>
  <si>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</si>
  <si>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</si>
  <si>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</si>
  <si>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</si>
  <si>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</si>
  <si>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</si>
  <si>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</si>
  <si>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</si>
  <si>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</si>
  <si>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</si>
  <si>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</si>
  <si>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</si>
  <si>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</si>
  <si>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</si>
  <si>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</si>
  <si>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</si>
  <si>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</si>
  <si>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</si>
  <si>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</si>
  <si>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</si>
  <si>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</si>
  <si>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</si>
  <si>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</si>
  <si>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</si>
  <si>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</si>
  <si>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</si>
  <si>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</si>
  <si>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</si>
  <si>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</si>
  <si>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</si>
  <si>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</si>
  <si>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</si>
  <si>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</si>
  <si>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</si>
  <si>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</si>
  <si>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</si>
  <si>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</si>
  <si>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</si>
  <si>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</si>
  <si>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</si>
  <si>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</si>
  <si>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</si>
  <si>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</si>
  <si>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</si>
  <si>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</si>
  <si>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</si>
  <si>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</si>
  <si>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</si>
  <si>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</si>
  <si>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</si>
  <si>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</si>
  <si>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</si>
  <si>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</si>
  <si>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</si>
  <si>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</si>
  <si>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</si>
  <si>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</si>
  <si>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</si>
  <si>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</si>
  <si>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</si>
  <si>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</si>
  <si>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</si>
  <si>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</si>
  <si>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</si>
  <si>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</si>
  <si>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</si>
  <si>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</si>
  <si>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</si>
  <si>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</si>
  <si>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</si>
  <si>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</si>
  <si>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</si>
  <si>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</si>
  <si>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</si>
  <si>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</si>
  <si>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</si>
  <si>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</si>
  <si>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</si>
  <si>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</si>
  <si>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</si>
  <si>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</si>
  <si>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</si>
  <si>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</si>
  <si>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</si>
  <si>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</si>
  <si>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</si>
  <si>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</si>
  <si>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</si>
  <si>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</si>
  <si>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</si>
  <si>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</si>
  <si>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</si>
  <si>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</si>
  <si>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</si>
  <si>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</si>
  <si>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</si>
  <si>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</si>
  <si>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</si>
  <si>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</si>
  <si>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</si>
  <si>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</si>
  <si>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</si>
  <si>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</si>
  <si>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</si>
  <si>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</si>
  <si>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</si>
  <si>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</si>
  <si>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</si>
  <si>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</si>
  <si>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</si>
  <si>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</si>
  <si>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</si>
  <si>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</si>
  <si>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</si>
  <si>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</si>
  <si>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</si>
  <si>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</si>
  <si>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</si>
  <si>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</si>
  <si>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</si>
  <si>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</si>
  <si>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</si>
  <si>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</si>
  <si>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</si>
  <si>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</si>
  <si>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</si>
  <si>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</si>
  <si>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</si>
  <si>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</si>
  <si>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</si>
  <si>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</si>
  <si>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</si>
  <si>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</si>
  <si>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</si>
  <si>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</si>
  <si>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</si>
  <si>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</si>
  <si>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</si>
  <si>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</si>
  <si>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</si>
  <si>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</si>
  <si>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</si>
  <si>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</si>
  <si>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</si>
  <si>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</si>
  <si>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</si>
  <si>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</si>
  <si>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</si>
  <si>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</si>
  <si>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</si>
  <si>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</si>
  <si>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</si>
  <si>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</si>
  <si>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</si>
  <si>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</si>
  <si>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</si>
  <si>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</si>
  <si>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</si>
  <si>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</si>
  <si>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</si>
  <si>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</si>
  <si>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</si>
  <si>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</si>
  <si>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</si>
  <si>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</si>
  <si>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</si>
  <si>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</si>
  <si>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</si>
  <si>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</si>
  <si>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</si>
  <si>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</si>
  <si>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</si>
  <si>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</si>
  <si>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</si>
  <si>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</si>
  <si>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</si>
  <si>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</si>
  <si>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</si>
  <si>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</si>
  <si>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</si>
  <si>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</si>
  <si>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</si>
  <si>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</si>
  <si>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</si>
  <si>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</si>
  <si>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</si>
  <si>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</si>
  <si>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</si>
  <si>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</si>
  <si>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</si>
  <si>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</si>
  <si>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</si>
  <si>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</si>
  <si>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</si>
  <si>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</si>
  <si>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</si>
  <si>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</si>
  <si>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</si>
  <si>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</si>
  <si>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</si>
  <si>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</si>
  <si>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</si>
  <si>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</si>
  <si>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</si>
  <si>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</si>
  <si>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</si>
  <si>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</si>
  <si>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</si>
  <si>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</si>
  <si>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</si>
  <si>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</si>
  <si>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</si>
  <si>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</si>
  <si>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</si>
  <si>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</si>
  <si>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</si>
  <si>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</si>
  <si>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</si>
  <si>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</si>
  <si>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</si>
  <si>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</si>
  <si>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</si>
  <si>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</si>
  <si>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</si>
  <si>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</si>
  <si>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</si>
  <si>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</si>
  <si>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</si>
  <si>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</si>
  <si>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</si>
  <si>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</si>
  <si>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</si>
  <si>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</si>
  <si>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</si>
  <si>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</si>
  <si>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</si>
  <si>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</si>
  <si>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</si>
  <si>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</si>
  <si>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</si>
  <si>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</si>
  <si>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</si>
  <si>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</si>
  <si>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</si>
  <si>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</si>
  <si>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</si>
  <si>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</si>
  <si>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</si>
  <si>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</si>
  <si>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</si>
  <si>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</si>
  <si>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</si>
  <si>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</si>
  <si>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</si>
  <si>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</si>
  <si>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</si>
  <si>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</si>
  <si>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</si>
  <si>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</si>
  <si>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</si>
  <si>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</si>
  <si>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</si>
  <si>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</si>
  <si>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</si>
  <si>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</si>
  <si>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</si>
  <si>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</si>
  <si>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</si>
  <si>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</si>
  <si>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</si>
  <si>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</si>
  <si>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</si>
  <si>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</si>
  <si>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</si>
  <si>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</si>
  <si>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</si>
  <si>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</si>
  <si>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</si>
  <si>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</si>
  <si>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</si>
  <si>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</si>
  <si>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</si>
  <si>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</si>
  <si>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</si>
  <si>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</si>
  <si>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</si>
  <si>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</si>
  <si>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</si>
  <si>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</si>
  <si>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</si>
  <si>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</si>
  <si>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</si>
  <si>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</si>
  <si>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</si>
  <si>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</si>
  <si>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</si>
  <si>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</si>
  <si>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</si>
  <si>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</si>
  <si>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</si>
  <si>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</si>
  <si>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</si>
  <si>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</si>
  <si>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</si>
  <si>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</si>
  <si>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</si>
  <si>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</si>
  <si>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</si>
  <si>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</si>
  <si>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</si>
  <si>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</si>
  <si>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</si>
  <si>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</si>
  <si>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</si>
  <si>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</si>
  <si>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</si>
  <si>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</si>
  <si>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</si>
  <si>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</si>
  <si>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</si>
  <si>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</si>
  <si>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</si>
  <si>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</si>
  <si>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</si>
  <si>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</si>
  <si>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</si>
  <si>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</si>
  <si>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</si>
  <si>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</si>
  <si>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</si>
  <si>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</si>
  <si>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</si>
  <si>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</si>
  <si>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</si>
  <si>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</si>
  <si>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</si>
  <si>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</si>
  <si>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</si>
  <si>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</si>
  <si>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</si>
  <si>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</si>
  <si>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</si>
  <si>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</si>
  <si>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</si>
  <si>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</si>
  <si>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</si>
  <si>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</si>
  <si>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</si>
  <si>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</si>
  <si>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</si>
  <si>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</si>
  <si>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</si>
  <si>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</si>
  <si>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</si>
  <si>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</si>
  <si>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</si>
  <si>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</si>
  <si>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</si>
  <si>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</si>
  <si>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</si>
  <si>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</si>
  <si>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</si>
  <si>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</si>
  <si>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</si>
  <si>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</si>
  <si>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</si>
  <si>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</si>
  <si>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</si>
  <si>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</si>
  <si>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</si>
  <si>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</si>
  <si>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</si>
  <si>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</si>
  <si>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</si>
  <si>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</si>
  <si>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</si>
  <si>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</si>
  <si>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</si>
  <si>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</si>
  <si>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</si>
  <si>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</si>
  <si>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</si>
  <si>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</si>
  <si>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</si>
  <si>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</si>
  <si>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</si>
  <si>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</si>
  <si>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</si>
  <si>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</si>
  <si>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</si>
  <si>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</si>
  <si>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</si>
  <si>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</si>
  <si>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</si>
  <si>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</si>
  <si>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</si>
  <si>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</si>
  <si>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</si>
  <si>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</si>
  <si>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</si>
  <si>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</si>
  <si>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</si>
  <si>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</si>
  <si>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</si>
  <si>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</si>
  <si>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</si>
  <si>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</si>
  <si>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</si>
  <si>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</si>
  <si>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</si>
  <si>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</si>
  <si>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</si>
  <si>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</si>
  <si>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</si>
  <si>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</si>
  <si>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</si>
  <si>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</si>
  <si>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</si>
  <si>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</si>
  <si>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</si>
  <si>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</si>
  <si>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</si>
  <si>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</si>
  <si>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</si>
  <si>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</si>
  <si>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</si>
  <si>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</si>
  <si>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</si>
  <si>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</si>
  <si>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</si>
  <si>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</si>
  <si>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</si>
  <si>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</si>
  <si>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</si>
  <si>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</si>
  <si>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</si>
  <si>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</si>
  <si>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</si>
  <si>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</si>
  <si>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</si>
  <si>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</si>
  <si>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</si>
  <si>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</si>
  <si>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</si>
  <si>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</si>
  <si>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</si>
  <si>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</si>
  <si>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</si>
  <si>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</si>
  <si>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</si>
  <si>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</si>
  <si>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</si>
  <si>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</si>
  <si>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</si>
  <si>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</si>
  <si>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</si>
  <si>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</si>
  <si>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</si>
  <si>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</si>
  <si>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</si>
  <si>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</si>
  <si>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</si>
  <si>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</si>
  <si>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</si>
  <si>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</si>
  <si>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</si>
  <si>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</si>
  <si>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</si>
  <si>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</si>
  <si>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</si>
  <si>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</si>
  <si>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</si>
  <si>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</si>
  <si>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</si>
  <si>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</si>
  <si>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</si>
  <si>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</si>
  <si>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</si>
  <si>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</si>
  <si>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</si>
  <si>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</si>
  <si>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</si>
  <si>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</si>
  <si>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</si>
  <si>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</si>
  <si>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</si>
  <si>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</si>
  <si>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</si>
  <si>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</si>
  <si>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</si>
  <si>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</si>
  <si>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</si>
  <si>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</si>
  <si>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</si>
  <si>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</si>
  <si>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</si>
  <si>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</si>
  <si>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</si>
  <si>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</si>
  <si>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</si>
  <si>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</si>
  <si>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</si>
  <si>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</si>
  <si>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</si>
  <si>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</si>
  <si>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</si>
  <si>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</si>
  <si>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</si>
  <si>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</si>
  <si>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</si>
  <si>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</si>
  <si>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</si>
  <si>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</si>
  <si>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</si>
  <si>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</si>
  <si>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</si>
  <si>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</si>
  <si>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</si>
  <si>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</si>
  <si>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</si>
  <si>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</si>
  <si>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</si>
  <si>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</si>
  <si>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</si>
  <si>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</si>
  <si>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</si>
  <si>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</si>
  <si>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</si>
  <si>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</si>
  <si>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</si>
  <si>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</si>
  <si>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</si>
  <si>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</si>
  <si>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</si>
  <si>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</si>
  <si>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</si>
  <si>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</si>
  <si>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</si>
  <si>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</si>
  <si>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</si>
  <si>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</si>
  <si>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</si>
  <si>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</si>
  <si>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</si>
  <si>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</si>
  <si>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</si>
  <si>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</si>
  <si>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</si>
  <si>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</si>
  <si>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</si>
  <si>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</si>
  <si>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</si>
  <si>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</si>
  <si>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</si>
  <si>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</si>
  <si>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</si>
  <si>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</si>
  <si>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</si>
  <si>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</si>
  <si>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</si>
  <si>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</si>
  <si>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</si>
  <si>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</si>
  <si>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</si>
  <si>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</si>
  <si>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</si>
  <si>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</si>
  <si>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</si>
  <si>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</si>
  <si>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</si>
  <si>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</si>
  <si>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</si>
  <si>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</si>
  <si>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</si>
  <si>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</si>
  <si>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</si>
  <si>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</si>
  <si>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</si>
  <si>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</si>
  <si>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</si>
  <si>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</si>
  <si>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</si>
  <si>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</si>
  <si>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</si>
  <si>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</si>
  <si>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</si>
  <si>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</si>
  <si>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</si>
  <si>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</si>
  <si>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</si>
  <si>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</si>
  <si>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</si>
  <si>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</si>
  <si>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</si>
  <si>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</si>
  <si>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</si>
  <si>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</si>
  <si>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</si>
  <si>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</si>
  <si>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</si>
  <si>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</si>
  <si>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</si>
  <si>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</si>
  <si>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</si>
  <si>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</si>
  <si>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</si>
  <si>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</si>
  <si>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</si>
  <si>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</si>
  <si>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</si>
  <si>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</si>
  <si>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</si>
  <si>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</si>
  <si>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</si>
  <si>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</si>
  <si>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</si>
  <si>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</si>
  <si>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</si>
  <si>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</si>
  <si>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</si>
  <si>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</si>
  <si>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</si>
  <si>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</si>
  <si>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</si>
  <si>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</si>
  <si>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</si>
  <si>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</si>
  <si>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</si>
  <si>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</si>
  <si>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</si>
  <si>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</si>
  <si>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</si>
  <si>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</si>
  <si>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</si>
  <si>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</si>
  <si>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</si>
  <si>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</si>
  <si>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</si>
  <si>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</si>
  <si>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</si>
  <si>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</si>
  <si>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</si>
  <si>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</si>
  <si>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</si>
  <si>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</si>
  <si>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</si>
  <si>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</si>
  <si>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</si>
  <si>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</si>
  <si>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</si>
  <si>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</si>
  <si>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</si>
  <si>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</si>
  <si>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</si>
  <si>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</si>
  <si>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</si>
  <si>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</si>
  <si>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</si>
  <si>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</si>
  <si>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</si>
  <si>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</si>
  <si>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</si>
  <si>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</si>
  <si>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</si>
  <si>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</si>
  <si>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</si>
  <si>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</si>
  <si>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</si>
  <si>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</si>
  <si>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</si>
  <si>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</si>
  <si>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</si>
  <si>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</si>
  <si>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</si>
  <si>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</si>
  <si>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</si>
  <si>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</si>
  <si>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</si>
  <si>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</si>
  <si>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</si>
  <si>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</si>
  <si>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</si>
  <si>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</si>
  <si>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</si>
  <si>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</si>
  <si>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</si>
  <si>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</si>
  <si>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</si>
  <si>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</si>
  <si>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</si>
  <si>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</si>
  <si>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</si>
  <si>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</si>
  <si>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</si>
  <si>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</si>
  <si>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</si>
  <si>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</si>
  <si>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</si>
  <si>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</si>
  <si>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</si>
  <si>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</si>
  <si>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</si>
  <si>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</si>
  <si>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</si>
  <si>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</si>
  <si>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</si>
  <si>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</si>
  <si>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</si>
  <si>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</si>
  <si>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</si>
  <si>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</si>
  <si>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</si>
  <si>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</si>
  <si>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</si>
  <si>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</si>
  <si>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</si>
  <si>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</si>
  <si>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</si>
  <si>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</si>
  <si>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</si>
  <si>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</si>
  <si>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</si>
  <si>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</si>
  <si>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</si>
  <si>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</si>
  <si>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</si>
  <si>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</si>
  <si>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</si>
  <si>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</si>
  <si>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</si>
  <si>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</si>
  <si>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</si>
  <si>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</si>
  <si>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</si>
  <si>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</si>
  <si>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</si>
  <si>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</si>
  <si>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</si>
  <si>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</si>
  <si>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</si>
  <si>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</si>
  <si>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</si>
  <si>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</si>
  <si>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</si>
  <si>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</si>
  <si>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</si>
  <si>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</si>
  <si>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</si>
  <si>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</si>
  <si>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</si>
  <si>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</si>
  <si>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</si>
  <si>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</si>
  <si>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</si>
  <si>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</si>
  <si>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</si>
  <si>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</si>
  <si>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</si>
  <si>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</si>
  <si>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</si>
  <si>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</si>
  <si>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</si>
  <si>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</si>
  <si>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</si>
  <si>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</si>
  <si>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</si>
  <si>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</si>
  <si>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</si>
  <si>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</si>
  <si>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</si>
  <si>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</si>
  <si>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</si>
  <si>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</si>
  <si>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</si>
  <si>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</si>
  <si>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</si>
  <si>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</si>
  <si>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</si>
  <si>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</si>
  <si>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</si>
  <si>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</si>
  <si>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</si>
  <si>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</si>
  <si>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</si>
  <si>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</si>
  <si>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</si>
  <si>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</si>
  <si>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</si>
  <si>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</si>
  <si>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</si>
  <si>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</si>
  <si>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</si>
  <si>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</si>
  <si>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</si>
  <si>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</si>
  <si>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</si>
  <si>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</si>
  <si>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</si>
  <si>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</si>
  <si>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</si>
  <si>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</si>
  <si>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</si>
  <si>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</si>
  <si>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</si>
  <si>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</si>
  <si>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</si>
  <si>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</si>
  <si>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</si>
  <si>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</si>
  <si>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</si>
  <si>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</si>
  <si>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</si>
  <si>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</si>
  <si>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</si>
  <si>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</si>
  <si>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</si>
  <si>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</si>
  <si>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</si>
  <si>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</si>
  <si>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</si>
  <si>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</si>
  <si>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</si>
  <si>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</si>
  <si>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</si>
  <si>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</si>
  <si>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</si>
  <si>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</si>
  <si>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</si>
  <si>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</si>
  <si>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</si>
  <si>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</si>
  <si>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</si>
  <si>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</si>
  <si>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</si>
  <si>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</si>
  <si>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</si>
  <si>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</si>
  <si>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</si>
  <si>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</si>
  <si>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</si>
  <si>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</si>
  <si>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</si>
  <si>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</si>
  <si>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</si>
  <si>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</si>
  <si>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</si>
  <si>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</si>
  <si>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</si>
  <si>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</si>
  <si>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</si>
  <si>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</si>
  <si>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</si>
  <si>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</si>
  <si>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</si>
  <si>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</si>
  <si>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</si>
  <si>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</si>
  <si>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</si>
  <si>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</si>
  <si>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</si>
  <si>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</si>
  <si>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</si>
  <si>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</si>
  <si>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</si>
  <si>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</si>
  <si>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</si>
  <si>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</si>
  <si>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</si>
  <si>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</si>
  <si>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</si>
  <si>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</si>
  <si>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</si>
  <si>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</si>
  <si>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</si>
  <si>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</si>
  <si>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</si>
  <si>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</si>
  <si>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</si>
  <si>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</si>
  <si>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</si>
  <si>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</si>
  <si>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</si>
  <si>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</si>
  <si>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</si>
  <si>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</si>
  <si>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</si>
  <si>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</si>
  <si>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</si>
  <si>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</si>
  <si>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</si>
  <si>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</si>
  <si>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</si>
  <si>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</si>
  <si>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</si>
  <si>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</si>
  <si>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</si>
  <si>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</si>
  <si>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</si>
  <si>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</si>
  <si>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</si>
  <si>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</si>
  <si>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</si>
  <si>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</si>
  <si>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</si>
  <si>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</si>
  <si>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</si>
  <si>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</si>
  <si>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</si>
  <si>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</si>
  <si>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</si>
  <si>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</si>
  <si>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</si>
  <si>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</si>
  <si>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</si>
  <si>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</si>
  <si>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</si>
  <si>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</si>
  <si>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</si>
  <si>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</si>
  <si>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</si>
  <si>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</si>
  <si>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</si>
  <si>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</si>
  <si>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</si>
  <si>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</si>
  <si>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</si>
  <si>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</si>
  <si>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</si>
  <si>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</si>
  <si>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</si>
  <si>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</si>
  <si>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</si>
  <si>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</si>
  <si>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</si>
  <si>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</si>
  <si>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</si>
  <si>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</si>
  <si>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</si>
  <si>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</si>
  <si>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</si>
  <si>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</si>
  <si>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</si>
  <si>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</si>
  <si>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</si>
  <si>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</si>
  <si>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</si>
  <si>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</si>
  <si>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</si>
  <si>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</si>
  <si>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</si>
  <si>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</si>
  <si>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</si>
  <si>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</si>
  <si>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</si>
  <si>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</si>
  <si>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</si>
  <si>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</si>
  <si>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</si>
  <si>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</si>
  <si>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</si>
  <si>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</si>
  <si>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</si>
  <si>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</si>
  <si>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</si>
  <si>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</si>
  <si>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</si>
  <si>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</si>
  <si>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</si>
  <si>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</si>
  <si>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</si>
  <si>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</si>
  <si>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</si>
  <si>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</si>
  <si>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</si>
  <si>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</si>
  <si>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</si>
  <si>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</si>
  <si>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</si>
  <si>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</si>
  <si>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</si>
  <si>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</si>
  <si>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</si>
  <si>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</si>
  <si>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</si>
  <si>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</si>
  <si>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</si>
  <si>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</si>
  <si>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</si>
  <si>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</si>
  <si>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</si>
  <si>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</si>
  <si>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</si>
  <si>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</si>
  <si>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</si>
  <si>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</si>
  <si>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</si>
  <si>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</si>
  <si>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</si>
  <si>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</si>
  <si>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</si>
  <si>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</si>
  <si>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</si>
  <si>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</si>
  <si>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</si>
  <si>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</si>
  <si>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</si>
  <si>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</si>
  <si>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</si>
  <si>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</si>
  <si>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</si>
  <si>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</si>
  <si>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</si>
  <si>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</si>
  <si>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</si>
  <si>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</si>
  <si>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</si>
  <si>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</si>
  <si>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</si>
  <si>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</si>
  <si>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</si>
  <si>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</si>
  <si>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</si>
  <si>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</si>
  <si>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</si>
  <si>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</si>
  <si>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</si>
  <si>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</si>
  <si>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</si>
  <si>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</si>
  <si>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</si>
  <si>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</si>
  <si>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</si>
  <si>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</si>
  <si>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</si>
  <si>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</si>
  <si>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</si>
  <si>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</si>
  <si>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</si>
  <si>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</si>
  <si>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</si>
  <si>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</si>
  <si>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</si>
  <si>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</si>
  <si>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</si>
  <si>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</si>
  <si>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</si>
  <si>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</si>
  <si>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</si>
  <si>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</si>
  <si>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</si>
  <si>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</si>
  <si>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</si>
  <si>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</si>
  <si>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</si>
  <si>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</si>
  <si>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</si>
  <si>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</si>
  <si>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</si>
  <si>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</si>
  <si>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</si>
  <si>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</si>
  <si>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</si>
  <si>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</si>
  <si>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</si>
  <si>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</si>
  <si>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</si>
  <si>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</si>
  <si>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</si>
  <si>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</si>
  <si>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</si>
  <si>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</si>
  <si>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</si>
  <si>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</si>
  <si>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</si>
  <si>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</si>
  <si>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</si>
  <si>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</si>
  <si>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</si>
  <si>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</si>
  <si>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</si>
  <si>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</si>
  <si>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</si>
  <si>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</si>
  <si>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</si>
  <si>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</si>
  <si>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</si>
  <si>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</si>
  <si>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</si>
  <si>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</si>
  <si>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</si>
  <si>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</si>
  <si>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</si>
  <si>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</si>
  <si>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</si>
  <si>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</si>
  <si>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</si>
  <si>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</si>
  <si>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</si>
  <si>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</si>
  <si>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</si>
  <si>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</si>
  <si>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</si>
  <si>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</si>
  <si>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</si>
  <si>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</si>
  <si>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</si>
  <si>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</si>
  <si>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</si>
  <si>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</si>
  <si>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</si>
  <si>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</si>
  <si>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</si>
  <si>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</si>
  <si>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</si>
  <si>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</si>
  <si>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</si>
  <si>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</si>
  <si>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</si>
  <si>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</si>
  <si>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</si>
  <si>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</si>
  <si>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</si>
  <si>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</si>
  <si>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</si>
  <si>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</si>
  <si>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</si>
  <si>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</si>
  <si>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</si>
  <si>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</si>
  <si>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</si>
  <si>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</si>
  <si>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</si>
  <si>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</si>
  <si>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</si>
  <si>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</si>
  <si>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</si>
  <si>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</si>
  <si>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</si>
  <si>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</si>
  <si>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</si>
  <si>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</si>
  <si>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</si>
  <si>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</si>
  <si>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</si>
  <si>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</si>
  <si>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</si>
  <si>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</si>
  <si>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</si>
  <si>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</si>
  <si>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</si>
  <si>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</si>
  <si>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</si>
  <si>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</si>
  <si>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</si>
  <si>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</si>
  <si>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</si>
  <si>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</si>
  <si>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</si>
  <si>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</si>
  <si>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</si>
  <si>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</si>
  <si>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</si>
  <si>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</si>
  <si>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</si>
  <si>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</si>
  <si>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</si>
  <si>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</si>
  <si>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</si>
  <si>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</si>
  <si>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</si>
  <si>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</si>
  <si>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</si>
  <si>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</si>
  <si>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</si>
  <si>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</si>
  <si>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</si>
  <si>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</si>
  <si>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</si>
  <si>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</si>
  <si>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</si>
  <si>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</si>
  <si>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</si>
  <si>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</si>
  <si>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</si>
  <si>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</si>
  <si>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</si>
  <si>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</si>
  <si>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</si>
  <si>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</si>
  <si>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</si>
  <si>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</si>
  <si>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</si>
  <si>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</si>
  <si>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</si>
  <si>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</si>
  <si>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</si>
  <si>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</si>
  <si>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</si>
  <si>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</si>
  <si>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</si>
  <si>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</si>
  <si>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</si>
  <si>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</si>
  <si>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</si>
  <si>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</si>
  <si>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</si>
  <si>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</si>
  <si>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</si>
  <si>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</si>
  <si>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</si>
  <si>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</si>
  <si>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</si>
  <si>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</si>
  <si>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</si>
  <si>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</si>
  <si>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</si>
  <si>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</si>
  <si>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</si>
  <si>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</si>
  <si>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</si>
  <si>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</si>
  <si>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</si>
  <si>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</si>
  <si>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</si>
  <si>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</si>
  <si>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</si>
  <si>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</si>
  <si>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</si>
  <si>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</si>
  <si>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</si>
  <si>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</si>
  <si>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</si>
  <si>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</si>
  <si>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</si>
  <si>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</si>
  <si>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</si>
  <si>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</si>
  <si>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</si>
  <si>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</si>
  <si>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</si>
  <si>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</si>
  <si>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</si>
  <si>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</si>
  <si>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</si>
  <si>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</si>
  <si>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</si>
  <si>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</si>
  <si>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</si>
  <si>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</si>
  <si>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</si>
  <si>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</si>
  <si>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</si>
  <si>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</si>
  <si>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</si>
  <si>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</si>
  <si>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</si>
  <si>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</si>
  <si>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</si>
  <si>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</si>
  <si>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</si>
  <si>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</si>
  <si>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</si>
  <si>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</si>
  <si>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</si>
  <si>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</si>
  <si>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</si>
  <si>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</si>
  <si>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</si>
  <si>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</si>
  <si>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</si>
  <si>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</si>
  <si>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</si>
  <si>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</si>
  <si>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</si>
  <si>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</si>
  <si>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</si>
  <si>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</si>
  <si>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</si>
  <si>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</si>
  <si>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</si>
  <si>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</si>
  <si>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</si>
  <si>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</si>
  <si>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</si>
  <si>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</si>
  <si>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</si>
  <si>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</si>
  <si>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</si>
  <si>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</si>
  <si>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</si>
  <si>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</si>
  <si>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</si>
  <si>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</si>
  <si>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</si>
  <si>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</si>
  <si>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</si>
  <si>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</si>
  <si>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</si>
  <si>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</si>
  <si>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</si>
  <si>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</si>
  <si>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</si>
  <si>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</si>
  <si>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</si>
  <si>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</si>
  <si>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</si>
  <si>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</si>
  <si>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</si>
  <si>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</si>
  <si>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</si>
  <si>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</si>
  <si>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</si>
  <si>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</si>
  <si>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</si>
  <si>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</si>
  <si>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</si>
  <si>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</si>
  <si>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</si>
  <si>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</si>
  <si>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</si>
  <si>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</si>
  <si>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</si>
  <si>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</si>
  <si>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</si>
  <si>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</si>
  <si>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</si>
  <si>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</si>
  <si>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</si>
  <si>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</si>
  <si>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</si>
  <si>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</si>
  <si>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</si>
  <si>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</si>
  <si>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</si>
  <si>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</si>
  <si>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</si>
  <si>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</si>
  <si>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</si>
  <si>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</si>
  <si>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</si>
  <si>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</si>
  <si>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</si>
  <si>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</si>
  <si>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</si>
  <si>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</si>
  <si>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</si>
  <si>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</si>
  <si>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</si>
  <si>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</si>
  <si>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</si>
  <si>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</si>
  <si>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</si>
  <si>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</si>
  <si>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</si>
  <si>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</si>
  <si>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</si>
  <si>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</si>
  <si>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</si>
  <si>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</si>
  <si>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</si>
  <si>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</si>
  <si>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</si>
  <si>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</si>
  <si>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</si>
  <si>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</si>
  <si>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</si>
  <si>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</si>
  <si>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</si>
  <si>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</si>
  <si>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</si>
  <si>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</si>
  <si>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</si>
  <si>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</si>
  <si>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</si>
  <si>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</si>
  <si>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</si>
  <si>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</si>
  <si>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</si>
  <si>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</si>
  <si>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</si>
  <si>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</si>
  <si>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</si>
  <si>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</si>
  <si>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</si>
  <si>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</si>
  <si>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</si>
  <si>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</si>
  <si>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</si>
  <si>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</si>
  <si>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</si>
  <si>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</si>
  <si>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</si>
  <si>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</si>
  <si>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</si>
  <si>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</si>
  <si>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</si>
  <si>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</si>
  <si>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</si>
  <si>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</si>
  <si>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</si>
  <si>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</si>
  <si>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</si>
  <si>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</si>
  <si>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</si>
  <si>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</si>
  <si>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</si>
  <si>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</si>
  <si>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</si>
  <si>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</si>
  <si>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</si>
  <si>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</si>
  <si>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</si>
  <si>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</si>
  <si>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</si>
  <si>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</si>
  <si>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</si>
  <si>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</si>
  <si>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</si>
  <si>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</si>
  <si>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</si>
  <si>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</si>
  <si>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</si>
  <si>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</si>
  <si>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</si>
  <si>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</si>
  <si>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</si>
  <si>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</si>
  <si>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</si>
  <si>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</si>
  <si>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</si>
  <si>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</si>
  <si>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</si>
  <si>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</si>
  <si>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</si>
  <si>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</si>
  <si>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</si>
  <si>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</si>
  <si>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</si>
  <si>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</si>
  <si>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</si>
  <si>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</si>
  <si>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</si>
  <si>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</si>
  <si>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</si>
  <si>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</si>
  <si>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</si>
  <si>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</si>
  <si>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</si>
  <si>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</si>
  <si>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</si>
  <si>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</si>
  <si>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</si>
  <si>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</si>
  <si>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</si>
  <si>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</si>
  <si>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</si>
  <si>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</si>
  <si>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</si>
  <si>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</si>
  <si>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</si>
  <si>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</si>
  <si>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</si>
  <si>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</si>
  <si>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</si>
  <si>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</si>
  <si>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</si>
  <si>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</si>
  <si>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</si>
  <si>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</si>
  <si>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</si>
  <si>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</si>
  <si>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</si>
  <si>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</si>
  <si>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</si>
  <si>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</si>
  <si>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</si>
  <si>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</si>
  <si>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</si>
  <si>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</si>
  <si>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</si>
  <si>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</si>
  <si>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</si>
  <si>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</si>
  <si>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</si>
  <si>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</si>
  <si>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</si>
  <si>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</si>
  <si>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</si>
  <si>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</si>
  <si>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</si>
  <si>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</si>
  <si>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</si>
  <si>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</si>
  <si>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</si>
  <si>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</si>
  <si>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</si>
  <si>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</si>
  <si>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</si>
  <si>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</si>
  <si>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</si>
  <si>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</si>
  <si>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</si>
  <si>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</si>
  <si>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</si>
  <si>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</si>
  <si>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</si>
  <si>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</si>
  <si>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</si>
  <si>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</si>
  <si>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</si>
  <si>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</si>
  <si>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</si>
  <si>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</si>
  <si>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</si>
  <si>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</si>
  <si>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</si>
  <si>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</si>
  <si>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</si>
  <si>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</si>
  <si>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</si>
  <si>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</si>
  <si>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</si>
  <si>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</si>
  <si>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</si>
  <si>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</si>
  <si>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</si>
  <si>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</si>
  <si>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</si>
  <si>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</si>
  <si>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</si>
  <si>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</si>
  <si>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</si>
  <si>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</si>
  <si>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</si>
  <si>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</si>
  <si>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</si>
  <si>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</si>
  <si>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</si>
  <si>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</si>
  <si>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</si>
  <si>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</si>
  <si>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</si>
  <si>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</si>
  <si>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</si>
  <si>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</si>
  <si>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</si>
  <si>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</si>
  <si>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</si>
  <si>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</si>
  <si>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</si>
  <si>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</si>
  <si>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</si>
  <si>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</si>
  <si>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</si>
  <si>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</si>
  <si>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</si>
  <si>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</si>
  <si>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</si>
  <si>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</si>
  <si>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</si>
  <si>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</si>
  <si>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</si>
  <si>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</si>
  <si>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</si>
  <si>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</si>
  <si>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</si>
  <si>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</si>
  <si>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</si>
  <si>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</si>
  <si>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</si>
  <si>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</si>
  <si>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</si>
  <si>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</si>
  <si>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</si>
  <si>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</si>
  <si>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</si>
  <si>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</si>
  <si>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</si>
  <si>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</si>
  <si>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</si>
  <si>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</si>
  <si>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</si>
  <si>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</si>
  <si>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</si>
  <si>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</si>
  <si>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</si>
  <si>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</si>
  <si>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</si>
  <si>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</si>
  <si>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</si>
  <si>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</si>
  <si>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</si>
  <si>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</si>
  <si>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</si>
  <si>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</si>
  <si>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</si>
  <si>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</si>
  <si>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</si>
  <si>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</si>
  <si>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</si>
  <si>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</si>
  <si>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</si>
  <si>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</si>
  <si>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</si>
  <si>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</si>
  <si>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</si>
  <si>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</si>
  <si>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</si>
  <si>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</si>
  <si>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</si>
  <si>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</si>
  <si>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</si>
  <si>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</si>
  <si>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</si>
  <si>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</si>
  <si>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</si>
  <si>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</si>
  <si>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</si>
  <si>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</si>
  <si>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</si>
  <si>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</si>
  <si>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</si>
  <si>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</si>
  <si>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</si>
  <si>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</si>
  <si>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</si>
  <si>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</si>
  <si>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</si>
  <si>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</si>
  <si>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</si>
  <si>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</si>
  <si>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</si>
  <si>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</si>
  <si>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</si>
  <si>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</si>
  <si>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</si>
  <si>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</si>
  <si>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</si>
  <si>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</si>
  <si>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</si>
  <si>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</si>
  <si>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</si>
  <si>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</si>
  <si>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</si>
  <si>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</si>
  <si>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</si>
  <si>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</si>
  <si>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</si>
  <si>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</si>
  <si>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</si>
  <si>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</si>
  <si>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</si>
  <si>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</si>
  <si>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</si>
  <si>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</si>
  <si>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</si>
  <si>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</si>
  <si>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</si>
  <si>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</si>
  <si>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</si>
  <si>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</si>
  <si>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</si>
  <si>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</si>
  <si>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</si>
  <si>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</si>
  <si>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</si>
  <si>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</si>
  <si>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</si>
  <si>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</si>
  <si>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</si>
  <si>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</si>
  <si>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</si>
  <si>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</si>
  <si>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</si>
  <si>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</si>
  <si>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</si>
  <si>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</si>
  <si>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</si>
  <si>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</si>
  <si>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</si>
  <si>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</si>
  <si>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</si>
  <si>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</si>
  <si>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</si>
  <si>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</si>
  <si>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</si>
  <si>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</si>
  <si>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</si>
  <si>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</si>
  <si>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</si>
  <si>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</si>
  <si>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</si>
  <si>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</si>
  <si>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</si>
  <si>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</si>
  <si>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</si>
  <si>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</si>
  <si>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</si>
  <si>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</si>
  <si>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</si>
  <si>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</si>
  <si>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</si>
  <si>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</si>
  <si>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</si>
  <si>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</si>
  <si>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</si>
  <si>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</si>
  <si>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</si>
  <si>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</si>
  <si>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</si>
  <si>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</si>
  <si>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</si>
  <si>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</si>
  <si>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</si>
  <si>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</si>
  <si>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</si>
  <si>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</si>
  <si>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</si>
  <si>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</si>
  <si>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</si>
  <si>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</si>
  <si>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</si>
  <si>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</si>
  <si>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</si>
  <si>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</si>
  <si>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</si>
  <si>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</si>
  <si>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</si>
  <si>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</si>
  <si>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</si>
  <si>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</si>
  <si>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</si>
  <si>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</si>
  <si>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</si>
  <si>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</si>
  <si>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</si>
  <si>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</si>
  <si>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</si>
  <si>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</si>
  <si>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</si>
  <si>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</si>
  <si>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</si>
  <si>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</si>
  <si>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</si>
  <si>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</si>
  <si>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</si>
  <si>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</si>
  <si>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</si>
  <si>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</si>
  <si>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</si>
  <si>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</si>
  <si>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</si>
  <si>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</si>
  <si>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</si>
  <si>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</si>
  <si>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</si>
  <si>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</si>
  <si>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</si>
  <si>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</si>
  <si>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</si>
  <si>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</si>
  <si>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</si>
  <si>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</si>
  <si>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</si>
  <si>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</si>
  <si>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</si>
  <si>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</si>
  <si>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</si>
  <si>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</si>
  <si>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</si>
  <si>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</si>
  <si>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</si>
  <si>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</si>
  <si>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</si>
  <si>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</si>
  <si>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</si>
  <si>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</si>
  <si>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</si>
  <si>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</si>
  <si>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</si>
  <si>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</si>
  <si>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</si>
  <si>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</si>
  <si>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</si>
  <si>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</si>
  <si>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</si>
  <si>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</si>
  <si>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</si>
  <si>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</si>
  <si>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</si>
  <si>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</si>
  <si>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</si>
  <si>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</si>
  <si>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</si>
  <si>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</si>
  <si>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</si>
  <si>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</si>
  <si>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</si>
  <si>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</si>
  <si>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</si>
  <si>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</si>
  <si>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</si>
  <si>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</si>
  <si>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</si>
  <si>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</si>
  <si>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</si>
  <si>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</si>
  <si>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</si>
  <si>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</si>
  <si>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</si>
  <si>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</si>
  <si>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</si>
  <si>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</si>
  <si>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</si>
  <si>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</si>
  <si>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</si>
  <si>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</si>
  <si>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</si>
  <si>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</si>
  <si>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</si>
  <si>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</si>
  <si>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</si>
  <si>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</si>
  <si>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</si>
  <si>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</si>
  <si>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</si>
  <si>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</si>
  <si>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</si>
  <si>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</si>
  <si>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</si>
  <si>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</si>
  <si>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</si>
  <si>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</si>
  <si>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</si>
  <si>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</si>
  <si>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</si>
  <si>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</si>
  <si>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</si>
  <si>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</si>
  <si>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</si>
  <si>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</si>
  <si>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</si>
  <si>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</si>
  <si>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</si>
  <si>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</si>
  <si>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</si>
  <si>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</si>
  <si>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</si>
  <si>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</si>
  <si>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</si>
  <si>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</si>
  <si>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</si>
  <si>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</si>
  <si>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</si>
  <si>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</si>
  <si>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</si>
  <si>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</si>
  <si>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</si>
  <si>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</si>
  <si>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</si>
  <si>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</si>
  <si>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</si>
  <si>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</si>
  <si>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</si>
  <si>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</si>
  <si>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</si>
  <si>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</si>
  <si>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</si>
  <si>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</si>
  <si>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</si>
  <si>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</si>
  <si>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</si>
  <si>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</si>
  <si>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</si>
  <si>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</si>
  <si>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</si>
  <si>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</si>
  <si>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</si>
  <si>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</si>
  <si>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</si>
  <si>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</si>
  <si>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</si>
  <si>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</si>
  <si>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</si>
  <si>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</si>
  <si>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</si>
  <si>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</si>
  <si>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</si>
  <si>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</si>
  <si>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</si>
  <si>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</si>
  <si>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</si>
  <si>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</si>
  <si>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</si>
  <si>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</si>
  <si>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</si>
  <si>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</si>
  <si>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</si>
  <si>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</si>
  <si>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</si>
  <si>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</si>
  <si>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</si>
  <si>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</si>
  <si>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</si>
  <si>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</si>
  <si>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</si>
  <si>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</si>
  <si>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</si>
  <si>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</si>
  <si>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</si>
  <si>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</si>
  <si>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</si>
  <si>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</si>
  <si>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</si>
  <si>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</si>
  <si>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</si>
  <si>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</si>
  <si>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</si>
  <si>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</si>
  <si>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</si>
  <si>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</si>
  <si>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</si>
  <si>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</si>
  <si>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</si>
  <si>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</si>
  <si>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</si>
  <si>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</si>
  <si>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</si>
  <si>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</si>
  <si>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</si>
  <si>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</si>
  <si>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</si>
  <si>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</si>
  <si>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</si>
  <si>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</si>
  <si>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</si>
  <si>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</si>
  <si>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</si>
  <si>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</si>
  <si>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</si>
  <si>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</si>
  <si>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</si>
  <si>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</si>
  <si>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</si>
  <si>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</si>
  <si>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</si>
  <si>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</si>
  <si>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</si>
  <si>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</si>
  <si>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</si>
  <si>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</si>
  <si>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</si>
  <si>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</si>
  <si>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</si>
  <si>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</si>
  <si>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</si>
  <si>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</si>
  <si>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</si>
  <si>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</si>
  <si>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</si>
  <si>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</si>
  <si>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</si>
  <si>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</si>
  <si>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</si>
  <si>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</si>
  <si>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</si>
  <si>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</si>
  <si>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</si>
  <si>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</si>
  <si>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</si>
  <si>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</si>
  <si>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</si>
  <si>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</si>
  <si>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</si>
  <si>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</si>
  <si>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</si>
  <si>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</si>
  <si>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</si>
  <si>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</si>
  <si>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</si>
  <si>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</si>
  <si>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</si>
  <si>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</si>
  <si>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</si>
  <si>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</si>
  <si>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</si>
  <si>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</si>
  <si>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</si>
  <si>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</si>
  <si>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</si>
  <si>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</si>
  <si>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</si>
  <si>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</si>
  <si>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</si>
  <si>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</si>
  <si>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</si>
  <si>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</si>
  <si>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</si>
  <si>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</si>
  <si>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</si>
  <si>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</si>
  <si>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</si>
  <si>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</si>
  <si>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</si>
  <si>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</si>
  <si>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</si>
  <si>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</si>
  <si>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</si>
  <si>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</si>
  <si>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</si>
  <si>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</si>
  <si>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</si>
  <si>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</si>
  <si>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</si>
  <si>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</si>
  <si>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</si>
  <si>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</si>
  <si>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</si>
  <si>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</si>
  <si>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</si>
  <si>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</si>
  <si>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</si>
  <si>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</si>
  <si>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</si>
  <si>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</si>
  <si>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</si>
  <si>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</si>
  <si>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</si>
  <si>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</si>
  <si>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</si>
  <si>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</si>
  <si>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</si>
  <si>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</si>
  <si>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</si>
  <si>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</si>
  <si>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</si>
  <si>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</si>
  <si>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</si>
  <si>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</si>
  <si>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</si>
  <si>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</si>
  <si>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</si>
  <si>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</si>
  <si>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</si>
  <si>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</si>
  <si>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</si>
  <si>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</si>
  <si>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</si>
  <si>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</si>
  <si>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</si>
  <si>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</si>
  <si>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</si>
  <si>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</si>
  <si>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</si>
  <si>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</si>
  <si>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</si>
  <si>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</si>
  <si>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</si>
  <si>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</si>
  <si>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</si>
  <si>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</si>
  <si>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</si>
  <si>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</si>
  <si>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</si>
  <si>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</si>
  <si>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</si>
  <si>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</si>
  <si>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</si>
  <si>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</si>
  <si>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</si>
  <si>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</si>
  <si>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</si>
  <si>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</si>
  <si>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</si>
  <si>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</si>
  <si>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</si>
  <si>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</si>
  <si>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</si>
  <si>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</si>
  <si>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</si>
  <si>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</si>
  <si>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</si>
  <si>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</si>
  <si>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</si>
  <si>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</si>
  <si>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</si>
  <si>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</si>
  <si>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</si>
  <si>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</si>
  <si>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</si>
  <si>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</si>
  <si>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</si>
  <si>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</si>
  <si>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</si>
  <si>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</si>
  <si>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</si>
  <si>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</si>
  <si>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</si>
  <si>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</si>
  <si>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</si>
  <si>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</si>
  <si>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</si>
  <si>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</si>
  <si>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</si>
  <si>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</si>
  <si>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</si>
  <si>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</si>
  <si>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</si>
  <si>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</si>
  <si>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</si>
  <si>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</si>
  <si>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</si>
  <si>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</si>
  <si>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</si>
  <si>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</si>
  <si>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</si>
  <si>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</si>
  <si>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</si>
  <si>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</si>
  <si>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</si>
  <si>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</si>
  <si>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</si>
  <si>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</si>
  <si>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</si>
  <si>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</si>
  <si>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</si>
  <si>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</si>
  <si>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</si>
  <si>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</si>
  <si>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</si>
  <si>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</si>
  <si>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</si>
  <si>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</si>
  <si>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</si>
  <si>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</si>
  <si>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</si>
  <si>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</si>
  <si>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</si>
  <si>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</si>
  <si>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</si>
  <si>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</si>
  <si>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</si>
  <si>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</si>
  <si>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</si>
  <si>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</si>
  <si>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</si>
  <si>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</si>
  <si>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</si>
  <si>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</si>
  <si>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</si>
  <si>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</si>
  <si>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</si>
  <si>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</si>
  <si>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</si>
  <si>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</si>
  <si>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</si>
  <si>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</si>
  <si>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</si>
  <si>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</si>
  <si>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</si>
  <si>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</si>
  <si>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</si>
  <si>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</si>
  <si>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</si>
  <si>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</si>
  <si>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</si>
  <si>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</si>
  <si>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</si>
  <si>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</si>
  <si>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</si>
  <si>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</si>
  <si>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</si>
  <si>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</si>
  <si>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</si>
  <si>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</si>
  <si>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</si>
  <si>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</si>
  <si>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</si>
  <si>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</si>
  <si>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</si>
  <si>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</si>
  <si>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</si>
  <si>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</si>
  <si>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</si>
  <si>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</si>
  <si>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</si>
  <si>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</si>
  <si>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</si>
  <si>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</si>
  <si>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</si>
  <si>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</si>
  <si>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</si>
  <si>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</si>
  <si>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</si>
  <si>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</si>
  <si>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</si>
  <si>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</si>
  <si>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</si>
  <si>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</si>
  <si>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</si>
  <si>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</si>
  <si>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</si>
  <si>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</si>
  <si>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</si>
  <si>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</si>
  <si>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</si>
  <si>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</si>
  <si>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</si>
  <si>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</si>
  <si>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</si>
  <si>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</si>
  <si>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</si>
  <si>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</si>
  <si>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</si>
  <si>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</si>
  <si>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</si>
  <si>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</si>
  <si>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</si>
  <si>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</si>
  <si>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</si>
  <si>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</si>
  <si>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</si>
  <si>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</si>
  <si>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</si>
  <si>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</si>
  <si>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</si>
  <si>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</si>
  <si>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</si>
  <si>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</si>
  <si>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</si>
  <si>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</si>
  <si>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</si>
  <si>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</si>
  <si>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</si>
  <si>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</si>
  <si>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</si>
  <si>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</si>
  <si>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</si>
  <si>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</si>
  <si>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</si>
  <si>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</si>
  <si>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</si>
  <si>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</si>
  <si>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</si>
  <si>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</si>
  <si>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</si>
  <si>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</si>
  <si>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</si>
  <si>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</si>
  <si>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</si>
  <si>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</si>
  <si>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</si>
  <si>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</si>
  <si>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</si>
  <si>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</si>
  <si>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</si>
  <si>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</si>
  <si>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</si>
  <si>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</si>
  <si>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</si>
  <si>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</si>
  <si>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</si>
  <si>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</si>
  <si>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</si>
  <si>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</si>
  <si>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</si>
  <si>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</si>
  <si>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</si>
  <si>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</si>
  <si>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</si>
  <si>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</si>
  <si>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</si>
  <si>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</si>
  <si>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</si>
  <si>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</si>
  <si>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</si>
  <si>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</si>
  <si>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</si>
  <si>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</si>
  <si>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</si>
  <si>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</si>
  <si>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</si>
  <si>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</si>
  <si>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</si>
  <si>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</si>
  <si>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</si>
  <si>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</si>
  <si>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</si>
  <si>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</si>
  <si>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</si>
  <si>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</si>
  <si>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</si>
  <si>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</si>
  <si>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</si>
  <si>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</si>
  <si>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</si>
  <si>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</si>
  <si>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</si>
  <si>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</si>
  <si>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</si>
  <si>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</si>
  <si>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</si>
  <si>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</si>
  <si>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</si>
  <si>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</si>
  <si>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</si>
  <si>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</si>
  <si>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</si>
  <si>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</si>
  <si>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</si>
  <si>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</si>
  <si>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</si>
  <si>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</si>
  <si>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</si>
  <si>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</si>
  <si>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</si>
  <si>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</si>
  <si>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</si>
  <si>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</si>
  <si>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</si>
  <si>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</si>
  <si>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</si>
  <si>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</si>
  <si>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</si>
  <si>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</si>
  <si>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</si>
  <si>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</si>
  <si>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</si>
  <si>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</si>
  <si>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</si>
  <si>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</si>
  <si>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</si>
  <si>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</si>
  <si>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</si>
  <si>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</si>
  <si>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</si>
  <si>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</si>
  <si>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</si>
  <si>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</si>
  <si>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</si>
  <si>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</si>
  <si>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</si>
  <si>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</si>
  <si>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</si>
  <si>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</si>
  <si>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</si>
  <si>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</si>
  <si>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</si>
  <si>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</si>
  <si>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</si>
  <si>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</si>
  <si>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</si>
  <si>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</si>
  <si>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</si>
  <si>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</si>
  <si>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</si>
  <si>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</si>
  <si>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</si>
  <si>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</si>
  <si>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</si>
  <si>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</si>
  <si>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</si>
  <si>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</si>
  <si>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</si>
  <si>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</si>
  <si>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</si>
  <si>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</si>
  <si>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</si>
  <si>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</si>
  <si>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</si>
  <si>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</si>
  <si>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</si>
  <si>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</si>
  <si>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</si>
  <si>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</si>
  <si>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</si>
  <si>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</si>
  <si>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</si>
  <si>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</si>
  <si>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</si>
  <si>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</si>
  <si>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</si>
  <si>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</si>
  <si>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</si>
  <si>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</si>
  <si>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</si>
  <si>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</si>
  <si>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</si>
  <si>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</si>
  <si>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</si>
  <si>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</si>
  <si>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</si>
  <si>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</si>
  <si>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</si>
  <si>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</si>
  <si>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</si>
  <si>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</si>
  <si>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</si>
  <si>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</si>
  <si>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</si>
  <si>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</si>
  <si>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</si>
  <si>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</si>
  <si>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</si>
  <si>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</si>
  <si>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</si>
  <si>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</si>
  <si>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</si>
  <si>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</si>
  <si>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</si>
  <si>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</si>
  <si>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</si>
  <si>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</si>
  <si>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</si>
  <si>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</si>
  <si>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</si>
  <si>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</si>
  <si>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</si>
  <si>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</si>
  <si>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</si>
  <si>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</si>
  <si>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</si>
  <si>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</si>
  <si>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</si>
  <si>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</si>
  <si>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</si>
  <si>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</si>
  <si>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</si>
  <si>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</si>
  <si>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</si>
  <si>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</si>
  <si>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</si>
  <si>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</si>
  <si>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</si>
  <si>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</si>
  <si>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</si>
  <si>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</si>
  <si>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</si>
  <si>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</si>
  <si>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</si>
  <si>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</si>
  <si>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</si>
  <si>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</si>
  <si>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</si>
  <si>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</si>
  <si>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</si>
  <si>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</si>
  <si>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</si>
  <si>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</si>
  <si>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</si>
  <si>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</si>
  <si>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</si>
  <si>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</si>
  <si>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</si>
  <si>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</si>
  <si>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</si>
  <si>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</si>
  <si>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</si>
  <si>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</si>
  <si>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</si>
  <si>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</si>
  <si>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</si>
  <si>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</si>
  <si>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</si>
  <si>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</si>
  <si>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</si>
  <si>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</si>
  <si>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</si>
  <si>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</si>
  <si>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</si>
  <si>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</si>
  <si>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</si>
  <si>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</si>
  <si>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</si>
  <si>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</si>
  <si>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</si>
  <si>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</si>
  <si>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</si>
  <si>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</si>
  <si>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</si>
  <si>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</si>
  <si>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</si>
  <si>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</si>
  <si>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</si>
  <si>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</si>
  <si>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</si>
  <si>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</si>
  <si>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</si>
  <si>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</si>
  <si>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</si>
  <si>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</si>
  <si>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</si>
  <si>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</si>
  <si>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</si>
  <si>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</si>
  <si>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</si>
  <si>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</si>
  <si>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</si>
  <si>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</si>
  <si>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</si>
  <si>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</si>
  <si>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</si>
  <si>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</si>
  <si>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</si>
  <si>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</si>
  <si>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</si>
  <si>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</si>
  <si>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</si>
  <si>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</si>
  <si>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</si>
  <si>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</si>
  <si>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</si>
  <si>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</si>
  <si>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</si>
  <si>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</si>
  <si>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</si>
  <si>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</si>
  <si>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</si>
  <si>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</si>
  <si>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</si>
  <si>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</si>
  <si>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</si>
  <si>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</si>
  <si>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</si>
  <si>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</si>
  <si>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</si>
  <si>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</si>
  <si>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</si>
  <si>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</si>
  <si>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</si>
  <si>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</si>
  <si>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</si>
  <si>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</si>
  <si>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</si>
  <si>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</si>
  <si>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</si>
  <si>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</si>
  <si>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</si>
  <si>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</si>
  <si>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</si>
  <si>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</si>
  <si>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</si>
  <si>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</si>
  <si>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</si>
  <si>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</si>
  <si>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</si>
  <si>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</si>
  <si>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</si>
  <si>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</si>
  <si>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</si>
  <si>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</si>
  <si>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</si>
  <si>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</si>
  <si>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</si>
  <si>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</si>
  <si>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</si>
  <si>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</si>
  <si>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</si>
  <si>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</si>
  <si>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</si>
  <si>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</si>
  <si>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</si>
  <si>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</si>
  <si>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</si>
  <si>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</si>
  <si>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</si>
  <si>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</si>
  <si>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</si>
  <si>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</si>
  <si>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</si>
  <si>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</si>
  <si>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</si>
  <si>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</si>
  <si>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</si>
  <si>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</si>
  <si>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</si>
  <si>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</si>
  <si>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</si>
  <si>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</si>
  <si>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</si>
  <si>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</si>
  <si>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</si>
  <si>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</si>
  <si>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</si>
  <si>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</si>
  <si>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</si>
  <si>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</si>
  <si>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</si>
  <si>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</si>
  <si>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</si>
  <si>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</si>
  <si>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</si>
  <si>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</si>
  <si>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</si>
  <si>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</si>
  <si>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</si>
  <si>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</si>
  <si>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</si>
  <si>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</si>
  <si>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</si>
  <si>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</si>
  <si>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</si>
  <si>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</si>
  <si>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</si>
  <si>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</si>
  <si>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</si>
  <si>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</si>
  <si>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</si>
  <si>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</si>
  <si>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</si>
  <si>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</si>
  <si>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</si>
  <si>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</si>
  <si>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</si>
  <si>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</si>
  <si>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</si>
  <si>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</si>
  <si>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</si>
  <si>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</si>
  <si>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</si>
  <si>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</si>
  <si>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</si>
  <si>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</si>
  <si>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</si>
  <si>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</si>
  <si>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</si>
  <si>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</si>
  <si>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</si>
  <si>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</si>
  <si>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</si>
  <si>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</si>
  <si>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</si>
  <si>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</si>
  <si>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</si>
  <si>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</si>
  <si>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</si>
  <si>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</si>
  <si>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</si>
  <si>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</si>
  <si>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</si>
  <si>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</si>
  <si>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</si>
  <si>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</si>
  <si>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</si>
  <si>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</si>
  <si>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</si>
  <si>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</si>
  <si>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</si>
  <si>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</si>
  <si>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</si>
  <si>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</si>
  <si>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</si>
  <si>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</si>
  <si>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</si>
  <si>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</si>
  <si>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</si>
  <si>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</si>
  <si>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</si>
  <si>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</si>
  <si>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</si>
  <si>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</si>
  <si>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</si>
  <si>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</si>
  <si>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</si>
  <si>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</si>
  <si>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</si>
  <si>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</si>
  <si>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</si>
  <si>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</si>
  <si>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</si>
  <si>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</si>
  <si>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</si>
  <si>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</si>
  <si>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</si>
  <si>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</si>
  <si>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</si>
  <si>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</si>
  <si>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</si>
  <si>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</si>
  <si>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</si>
  <si>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</si>
  <si>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</si>
  <si>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</si>
  <si>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</si>
  <si>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</si>
  <si>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</si>
  <si>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</si>
  <si>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</si>
  <si>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</si>
  <si>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</si>
  <si>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</si>
  <si>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</si>
  <si>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</si>
  <si>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</si>
  <si>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</si>
  <si>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</si>
  <si>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</si>
  <si>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</si>
  <si>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</si>
  <si>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</si>
  <si>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</si>
  <si>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</si>
  <si>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</si>
  <si>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</si>
  <si>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</si>
  <si>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</si>
  <si>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</si>
  <si>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</si>
  <si>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</si>
  <si>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</si>
  <si>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</si>
  <si>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</si>
  <si>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</si>
  <si>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</si>
  <si>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</si>
  <si>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</si>
  <si>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</si>
  <si>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</si>
  <si>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</si>
  <si>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</si>
  <si>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</si>
  <si>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</si>
  <si>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</si>
  <si>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</si>
  <si>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</si>
  <si>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</si>
  <si>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</si>
  <si>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</si>
  <si>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</si>
  <si>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</si>
  <si>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</si>
  <si>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</si>
  <si>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</si>
  <si>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</si>
  <si>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</si>
  <si>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</si>
  <si>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</si>
  <si>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</si>
  <si>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</si>
  <si>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</si>
  <si>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</si>
  <si>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</si>
  <si>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</si>
  <si>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</si>
  <si>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</si>
  <si>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</si>
  <si>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</si>
  <si>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</si>
  <si>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</si>
  <si>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</si>
  <si>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</si>
  <si>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</si>
  <si>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</si>
  <si>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</si>
  <si>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</si>
  <si>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</si>
  <si>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</si>
  <si>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</si>
  <si>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</si>
  <si>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</si>
  <si>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</si>
  <si>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</si>
  <si>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</si>
  <si>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</si>
  <si>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</si>
  <si>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</si>
  <si>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</si>
  <si>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</si>
  <si>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</si>
  <si>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</si>
  <si>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</si>
  <si>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</si>
  <si>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</si>
  <si>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</si>
  <si>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</si>
  <si>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</si>
  <si>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</si>
  <si>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</si>
  <si>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</si>
  <si>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</si>
  <si>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</si>
  <si>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</si>
  <si>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</si>
  <si>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</si>
  <si>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</si>
  <si>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</si>
  <si>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</si>
  <si>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</si>
  <si>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</si>
  <si>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</si>
  <si>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</si>
  <si>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</si>
  <si>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</si>
  <si>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</si>
  <si>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</si>
  <si>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</si>
  <si>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</si>
  <si>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</si>
  <si>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</si>
  <si>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</si>
  <si>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</si>
  <si>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</si>
  <si>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</si>
  <si>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</si>
  <si>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</si>
  <si>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</si>
  <si>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</si>
  <si>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</si>
  <si>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</si>
  <si>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</si>
  <si>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</si>
  <si>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</si>
  <si>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</si>
  <si>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</si>
  <si>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</si>
  <si>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</si>
  <si>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</si>
  <si>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</si>
  <si>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</si>
  <si>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</si>
  <si>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</si>
  <si>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</si>
  <si>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</si>
  <si>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</si>
  <si>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</si>
  <si>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</si>
  <si>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</si>
  <si>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</si>
  <si>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</si>
  <si>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</si>
  <si>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</si>
  <si>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</si>
  <si>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</si>
  <si>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</si>
  <si>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</si>
  <si>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</si>
  <si>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</si>
  <si>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</si>
  <si>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</si>
  <si>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</si>
  <si>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</si>
  <si>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</si>
  <si>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</si>
  <si>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</si>
  <si>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</si>
  <si>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</si>
  <si>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</si>
  <si>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</si>
  <si>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</si>
  <si>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</si>
  <si>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</si>
  <si>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</si>
  <si>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</si>
  <si>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</si>
  <si>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</si>
  <si>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</si>
  <si>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</si>
  <si>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</si>
  <si>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</si>
  <si>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</si>
  <si>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</si>
  <si>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</si>
  <si>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</si>
  <si>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</si>
  <si>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</si>
  <si>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</si>
  <si>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</si>
  <si>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</si>
  <si>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</si>
  <si>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</si>
  <si>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</si>
  <si>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</si>
  <si>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</si>
  <si>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</si>
  <si>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</si>
  <si>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</si>
  <si>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</si>
  <si>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</si>
  <si>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</si>
  <si>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</si>
  <si>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</si>
  <si>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</si>
  <si>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</si>
  <si>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</si>
  <si>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</si>
  <si>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</si>
  <si>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</si>
  <si>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</si>
  <si>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</si>
  <si>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</si>
  <si>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</si>
  <si>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</si>
  <si>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</si>
  <si>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</si>
  <si>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</si>
  <si>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</si>
  <si>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</si>
  <si>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</si>
  <si>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</si>
  <si>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</si>
  <si>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</si>
  <si>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</si>
  <si>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</si>
  <si>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</si>
  <si>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</si>
  <si>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</si>
  <si>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</si>
  <si>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</si>
  <si>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</si>
  <si>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</si>
  <si>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</si>
  <si>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</si>
  <si>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</si>
  <si>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</si>
  <si>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</si>
  <si>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</si>
  <si>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</si>
  <si>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</si>
  <si>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</si>
  <si>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</si>
  <si>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</si>
  <si>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</si>
  <si>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</si>
  <si>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</si>
  <si>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</si>
  <si>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</si>
  <si>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</si>
  <si>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</si>
  <si>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</si>
  <si>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</si>
  <si>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</si>
  <si>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</si>
  <si>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</si>
  <si>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</si>
  <si>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</si>
  <si>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</si>
  <si>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</si>
  <si>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</si>
  <si>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</si>
  <si>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</si>
  <si>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</si>
  <si>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</si>
  <si>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</si>
  <si>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</si>
  <si>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</si>
  <si>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</si>
  <si>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</si>
  <si>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</si>
  <si>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</si>
  <si>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</si>
  <si>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</si>
  <si>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</si>
  <si>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</si>
  <si>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</si>
  <si>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</si>
  <si>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</si>
  <si>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</si>
  <si>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</si>
  <si>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</si>
  <si>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</si>
  <si>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</si>
  <si>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</si>
  <si>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</si>
  <si>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</si>
  <si>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</si>
  <si>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</si>
  <si>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</si>
  <si>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</si>
  <si>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</si>
  <si>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</si>
  <si>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</si>
  <si>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</si>
  <si>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</si>
  <si>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</si>
  <si>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</si>
  <si>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</si>
  <si>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</si>
  <si>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</si>
  <si>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</si>
  <si>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</si>
  <si>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</si>
  <si>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</si>
  <si>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</si>
  <si>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</si>
  <si>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</si>
  <si>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</si>
  <si>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</si>
  <si>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</si>
  <si>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</si>
  <si>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</si>
  <si>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</si>
  <si>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</si>
  <si>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</si>
  <si>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</si>
  <si>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</si>
  <si>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</si>
  <si>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</si>
  <si>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</si>
  <si>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</si>
  <si>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</si>
  <si>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</si>
  <si>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</si>
  <si>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</si>
  <si>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</si>
  <si>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</si>
  <si>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</si>
  <si>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</si>
  <si>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</si>
  <si>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</si>
  <si>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</si>
  <si>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</si>
  <si>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</si>
  <si>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</si>
  <si>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</si>
  <si>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</si>
  <si>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</si>
  <si>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</si>
  <si>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</si>
  <si>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</si>
  <si>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</si>
  <si>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</si>
  <si>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</si>
  <si>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</si>
  <si>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</si>
  <si>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</si>
  <si>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</si>
  <si>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</si>
  <si>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</si>
  <si>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</si>
  <si>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</si>
  <si>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</si>
  <si>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</si>
  <si>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</si>
  <si>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</si>
  <si>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</si>
  <si>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</si>
  <si>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</si>
  <si>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</si>
  <si>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</si>
  <si>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</si>
  <si>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</si>
  <si>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</si>
  <si>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</si>
  <si>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</si>
  <si>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</si>
  <si>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</si>
  <si>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</si>
  <si>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</si>
  <si>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</si>
  <si>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</si>
  <si>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</si>
  <si>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</si>
  <si>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</si>
  <si>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</si>
  <si>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</si>
  <si>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</si>
  <si>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</si>
  <si>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</si>
  <si>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</si>
  <si>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</si>
  <si>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</si>
  <si>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</si>
  <si>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</si>
  <si>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</si>
  <si>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</si>
  <si>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</si>
  <si>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</si>
  <si>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</si>
  <si>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</si>
  <si>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</si>
  <si>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</si>
  <si>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</si>
  <si>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</si>
  <si>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</si>
  <si>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</si>
  <si>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</si>
  <si>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</si>
  <si>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</si>
  <si>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</si>
  <si>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</si>
  <si>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</si>
  <si>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</si>
  <si>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</si>
  <si>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</si>
  <si>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</si>
  <si>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</si>
  <si>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</si>
  <si>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</si>
  <si>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</si>
  <si>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</si>
  <si>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</si>
  <si>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</si>
  <si>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</si>
  <si>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</si>
  <si>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</si>
  <si>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</si>
  <si>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</si>
  <si>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</si>
  <si>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</si>
  <si>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</si>
  <si>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</si>
  <si>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</si>
  <si>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</si>
  <si>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</si>
  <si>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</si>
  <si>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</si>
  <si>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</si>
  <si>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</si>
  <si>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</si>
  <si>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</si>
  <si>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</si>
  <si>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</si>
  <si>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</si>
  <si>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</si>
  <si>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</si>
  <si>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</si>
  <si>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</si>
  <si>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</si>
  <si>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</si>
  <si>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</si>
  <si>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</si>
  <si>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</si>
  <si>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</si>
  <si>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</si>
  <si>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</si>
  <si>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</si>
  <si>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</si>
  <si>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</si>
  <si>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</si>
  <si>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</si>
  <si>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</si>
  <si>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</si>
  <si>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</si>
  <si>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</si>
  <si>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</si>
  <si>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</si>
  <si>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</si>
  <si>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</si>
  <si>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</si>
  <si>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</si>
  <si>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</si>
  <si>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</si>
  <si>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</si>
  <si>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</si>
  <si>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</si>
  <si>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</si>
  <si>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</si>
  <si>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</si>
  <si>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</si>
  <si>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</si>
  <si>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</si>
  <si>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</si>
  <si>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</si>
  <si>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</si>
  <si>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</si>
  <si>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</si>
  <si>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</si>
  <si>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</si>
  <si>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</si>
  <si>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</si>
  <si>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</si>
  <si>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</si>
  <si>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</si>
  <si>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</si>
  <si>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</si>
  <si>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</si>
  <si>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</si>
  <si>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</si>
  <si>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</si>
  <si>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</si>
  <si>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</si>
  <si>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</si>
  <si>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</si>
  <si>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</si>
  <si>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</si>
  <si>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</si>
  <si>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</si>
  <si>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</si>
  <si>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</si>
  <si>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</si>
  <si>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</si>
  <si>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</si>
  <si>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</si>
  <si>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</si>
  <si>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</si>
  <si>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</si>
  <si>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</si>
  <si>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</si>
  <si>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</si>
  <si>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</si>
  <si>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</si>
  <si>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</si>
  <si>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</si>
  <si>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</si>
  <si>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</si>
  <si>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</si>
  <si>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</si>
  <si>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</si>
  <si>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</si>
  <si>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</si>
  <si>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</si>
  <si>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</si>
  <si>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</si>
  <si>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</si>
  <si>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</si>
  <si>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</si>
  <si>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</si>
  <si>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</si>
  <si>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</si>
  <si>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</si>
  <si>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</si>
  <si>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</si>
  <si>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</si>
  <si>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</si>
  <si>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</si>
  <si>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</si>
  <si>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</si>
  <si>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</si>
  <si>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</si>
  <si>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</si>
  <si>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</si>
  <si>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</si>
  <si>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</si>
  <si>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</si>
  <si>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</si>
  <si>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</si>
  <si>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</si>
  <si>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</si>
  <si>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</si>
  <si>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</si>
  <si>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</si>
  <si>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</si>
  <si>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</si>
  <si>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</si>
  <si>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</si>
  <si>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</si>
  <si>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</si>
  <si>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</si>
  <si>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</si>
  <si>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</si>
  <si>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</si>
  <si>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</si>
  <si>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</si>
  <si>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</si>
  <si>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</si>
  <si>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</si>
  <si>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</si>
  <si>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</si>
  <si>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</si>
  <si>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</si>
  <si>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</si>
  <si>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</si>
  <si>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</si>
  <si>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</si>
  <si>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</si>
  <si>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</si>
  <si>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</si>
  <si>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</si>
  <si>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</si>
  <si>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</si>
  <si>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</si>
  <si>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</si>
  <si>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</si>
  <si>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</si>
  <si>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</si>
  <si>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</si>
  <si>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</si>
  <si>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</si>
  <si>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</si>
  <si>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</si>
  <si>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</si>
  <si>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</si>
  <si>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</si>
  <si>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</si>
  <si>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</si>
  <si>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</si>
  <si>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</si>
  <si>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</si>
  <si>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</si>
  <si>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</si>
  <si>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</si>
  <si>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</si>
  <si>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</si>
  <si>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</si>
  <si>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</si>
  <si>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</si>
  <si>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</si>
  <si>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</si>
  <si>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</si>
  <si>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</si>
  <si>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</si>
  <si>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</si>
  <si>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</si>
  <si>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</si>
  <si>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</si>
  <si>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</si>
  <si>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</si>
  <si>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</si>
  <si>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</si>
  <si>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</si>
  <si>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</si>
  <si>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</si>
  <si>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</si>
  <si>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</si>
  <si>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</si>
  <si>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</si>
  <si>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</si>
  <si>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</si>
  <si>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</si>
  <si>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</si>
  <si>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</si>
  <si>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</si>
  <si>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</si>
  <si>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</si>
  <si>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</si>
  <si>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</si>
  <si>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</si>
  <si>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</si>
  <si>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</si>
  <si>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</si>
  <si>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</si>
  <si>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</si>
  <si>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</si>
  <si>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</si>
  <si>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</si>
  <si>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</si>
  <si>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</si>
  <si>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</si>
  <si>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</si>
  <si>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</si>
  <si>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</si>
  <si>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</si>
  <si>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</si>
  <si>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</si>
  <si>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</si>
  <si>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</si>
  <si>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</si>
  <si>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</si>
  <si>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</si>
  <si>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</si>
  <si>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</si>
  <si>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</si>
  <si>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</si>
  <si>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</si>
  <si>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</si>
  <si>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</si>
  <si>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</si>
  <si>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</si>
  <si>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</si>
  <si>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</si>
  <si>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</si>
  <si>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</si>
  <si>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</si>
  <si>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</si>
  <si>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</si>
  <si>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</si>
  <si>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</si>
  <si>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</si>
  <si>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</si>
  <si>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</si>
  <si>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</si>
  <si>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</si>
  <si>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</si>
  <si>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</si>
  <si>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</si>
  <si>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</si>
  <si>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</si>
  <si>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</si>
  <si>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</si>
  <si>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</si>
  <si>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</si>
  <si>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</si>
  <si>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</si>
  <si>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</si>
  <si>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</si>
  <si>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</si>
  <si>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</si>
  <si>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</si>
  <si>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</si>
  <si>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</si>
  <si>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</si>
  <si>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</si>
  <si>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</si>
  <si>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</si>
  <si>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</si>
  <si>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</si>
  <si>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</si>
  <si>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</si>
  <si>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</si>
  <si>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</si>
  <si>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</si>
  <si>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</si>
  <si>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</si>
  <si>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</si>
  <si>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</si>
  <si>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</si>
  <si>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</si>
  <si>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</si>
  <si>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</si>
  <si>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</si>
  <si>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</si>
  <si>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</si>
  <si>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</si>
  <si>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</si>
  <si>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</si>
  <si>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</si>
  <si>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</si>
  <si>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</si>
  <si>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</si>
  <si>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</si>
  <si>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</si>
  <si>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</si>
  <si>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</si>
  <si>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</si>
  <si>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</si>
  <si>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</si>
  <si>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</si>
  <si>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</si>
  <si>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</si>
  <si>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</si>
  <si>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</si>
  <si>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</si>
  <si>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</si>
  <si>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</si>
  <si>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</si>
  <si>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</si>
  <si>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</si>
  <si>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</si>
  <si>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</si>
  <si>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</si>
  <si>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</si>
  <si>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</si>
  <si>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</si>
  <si>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</si>
  <si>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</si>
  <si>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</si>
  <si>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</si>
  <si>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</si>
  <si>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</si>
  <si>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</si>
  <si>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</si>
  <si>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</si>
  <si>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</si>
  <si>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</si>
  <si>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</si>
  <si>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</si>
  <si>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</si>
  <si>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</si>
  <si>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</si>
  <si>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</si>
  <si>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</si>
  <si>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</si>
  <si>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</si>
  <si>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</si>
  <si>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</si>
  <si>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</si>
  <si>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</si>
  <si>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</si>
  <si>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</si>
  <si>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</si>
  <si>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</si>
  <si>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</si>
  <si>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</si>
  <si>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</si>
  <si>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</si>
  <si>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</si>
  <si>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</si>
  <si>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</si>
  <si>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</si>
  <si>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</si>
  <si>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</si>
  <si>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</si>
  <si>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</si>
  <si>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</si>
  <si>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</si>
  <si>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</si>
  <si>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</si>
  <si>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</si>
  <si>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</si>
  <si>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</si>
  <si>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</si>
  <si>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</si>
  <si>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</si>
  <si>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</si>
  <si>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</si>
  <si>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</si>
  <si>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</si>
  <si>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</si>
  <si>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</si>
  <si>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</si>
  <si>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</si>
  <si>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</si>
  <si>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</si>
  <si>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</si>
  <si>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</si>
  <si>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</si>
  <si>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</si>
  <si>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</si>
  <si>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</si>
  <si>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</si>
  <si>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</si>
  <si>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</si>
  <si>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</si>
  <si>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</si>
  <si>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</si>
  <si>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</si>
  <si>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</si>
  <si>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</si>
  <si>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</si>
  <si>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</si>
  <si>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</si>
  <si>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</si>
  <si>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</si>
  <si>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</si>
  <si>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</si>
  <si>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</si>
  <si>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</si>
  <si>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</si>
  <si>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</si>
  <si>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</si>
  <si>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</si>
  <si>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</si>
  <si>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</si>
  <si>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</si>
  <si>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</si>
  <si>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</si>
  <si>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</si>
  <si>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</si>
  <si>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</si>
  <si>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</si>
  <si>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</si>
  <si>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</si>
  <si>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</si>
  <si>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</si>
  <si>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</si>
  <si>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</si>
  <si>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</si>
  <si>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</si>
  <si>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</si>
  <si>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</si>
  <si>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</si>
  <si>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</si>
  <si>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</si>
  <si>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</si>
  <si>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</si>
  <si>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</si>
  <si>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</si>
  <si>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</si>
  <si>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</si>
  <si>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</si>
  <si>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</si>
  <si>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</si>
  <si>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</si>
  <si>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</si>
  <si>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</si>
  <si>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</si>
  <si>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</si>
  <si>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</si>
  <si>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</si>
  <si>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</si>
  <si>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</si>
  <si>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</si>
  <si>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</si>
  <si>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</si>
  <si>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</si>
  <si>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</si>
  <si>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</si>
  <si>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</si>
  <si>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</si>
  <si>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</si>
  <si>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</si>
  <si>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</si>
  <si>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</si>
  <si>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</si>
  <si>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</si>
  <si>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</si>
  <si>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</si>
  <si>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</si>
  <si>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</si>
  <si>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</si>
  <si>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</si>
  <si>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</si>
  <si>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</si>
  <si>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</si>
  <si>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</si>
  <si>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</si>
  <si>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</si>
  <si>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</si>
  <si>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</si>
  <si>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</si>
  <si>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</si>
  <si>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</si>
  <si>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</si>
  <si>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</si>
  <si>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</si>
  <si>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</si>
  <si>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</si>
  <si>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</si>
  <si>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</si>
  <si>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</si>
  <si>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</si>
  <si>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</si>
  <si>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</si>
  <si>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</si>
  <si>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</si>
  <si>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</si>
  <si>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</si>
  <si>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</si>
  <si>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</si>
  <si>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</si>
  <si>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</si>
  <si>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</si>
  <si>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</si>
  <si>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</si>
  <si>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</si>
  <si>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</si>
  <si>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</si>
  <si>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</si>
  <si>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</si>
  <si>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</si>
  <si>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</si>
  <si>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</si>
  <si>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</si>
  <si>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</si>
  <si>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</si>
  <si>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</si>
  <si>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</si>
  <si>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</si>
  <si>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</si>
  <si>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</si>
  <si>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</si>
  <si>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</si>
  <si>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</si>
  <si>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</si>
  <si>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</si>
  <si>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</si>
  <si>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</si>
  <si>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</si>
  <si>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</si>
  <si>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</si>
  <si>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</si>
  <si>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</si>
  <si>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</si>
  <si>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</si>
  <si>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</si>
  <si>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</si>
  <si>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</si>
  <si>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</si>
  <si>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</si>
  <si>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</si>
  <si>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</si>
  <si>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</si>
  <si>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</si>
  <si>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</si>
  <si>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</si>
  <si>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</si>
  <si>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</si>
  <si>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</si>
  <si>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</si>
  <si>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</si>
  <si>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</si>
  <si>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</si>
  <si>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</si>
  <si>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</si>
  <si>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</si>
  <si>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</si>
  <si>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</si>
  <si>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</si>
  <si>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</si>
  <si>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</si>
  <si>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</si>
  <si>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</si>
  <si>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</si>
  <si>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</si>
  <si>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</si>
  <si>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</si>
  <si>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</si>
  <si>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</si>
  <si>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</si>
  <si>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</si>
  <si>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</si>
  <si>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</si>
  <si>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</si>
  <si>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</si>
  <si>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</si>
  <si>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</si>
  <si>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</si>
  <si>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</si>
  <si>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</si>
  <si>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</si>
  <si>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</si>
  <si>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</si>
  <si>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</si>
  <si>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</si>
  <si>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</si>
  <si>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</si>
  <si>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</si>
  <si>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</si>
  <si>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</si>
  <si>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</si>
  <si>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</si>
  <si>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</si>
  <si>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</si>
  <si>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</si>
  <si>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</si>
  <si>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</si>
  <si>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</si>
  <si>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</si>
  <si>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</si>
  <si>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</si>
  <si>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</si>
  <si>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</si>
  <si>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</si>
  <si>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</si>
  <si>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</si>
  <si>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</si>
  <si>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</si>
  <si>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</si>
  <si>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</si>
  <si>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</si>
  <si>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</si>
  <si>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</si>
  <si>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</si>
  <si>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</si>
  <si>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</si>
  <si>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</si>
  <si>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</si>
  <si>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</si>
  <si>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</si>
  <si>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</si>
  <si>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</si>
  <si>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</si>
  <si>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</si>
  <si>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</si>
  <si>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</si>
  <si>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</si>
  <si>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</si>
  <si>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</si>
  <si>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</si>
  <si>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</si>
  <si>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</si>
  <si>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</si>
  <si>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</si>
  <si>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</si>
  <si>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</si>
  <si>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</si>
  <si>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</si>
  <si>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</si>
  <si>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</si>
  <si>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</si>
  <si>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</si>
  <si>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</si>
  <si>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</si>
  <si>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</si>
  <si>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</si>
  <si>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</si>
  <si>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</si>
  <si>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</si>
  <si>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</si>
  <si>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</si>
  <si>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</si>
  <si>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</si>
  <si>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</si>
  <si>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</si>
  <si>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</si>
  <si>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</si>
  <si>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</si>
  <si>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</si>
  <si>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</si>
  <si>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</si>
  <si>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</si>
  <si>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</si>
  <si>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</si>
  <si>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</si>
  <si>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</si>
  <si>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</si>
  <si>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</si>
  <si>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</si>
  <si>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</si>
  <si>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</si>
  <si>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</si>
  <si>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</si>
  <si>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</si>
  <si>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</si>
  <si>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</si>
  <si>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</si>
  <si>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</si>
  <si>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</si>
  <si>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</si>
  <si>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</si>
  <si>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</si>
  <si>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</si>
  <si>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</si>
  <si>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</si>
  <si>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</si>
  <si>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</si>
  <si>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</si>
  <si>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</si>
  <si>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</si>
  <si>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</si>
  <si>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</si>
  <si>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</si>
  <si>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</si>
  <si>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</si>
  <si>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</si>
  <si>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</si>
  <si>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</si>
  <si>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</si>
  <si>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</si>
  <si>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</si>
  <si>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</si>
  <si>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</si>
  <si>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</si>
  <si>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</si>
  <si>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</si>
  <si>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</si>
  <si>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</si>
  <si>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</si>
  <si>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</si>
  <si>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</si>
  <si>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</si>
  <si>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</si>
  <si>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</si>
  <si>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</si>
  <si>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</si>
  <si>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</si>
  <si>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</si>
  <si>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</si>
  <si>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</si>
  <si>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</si>
  <si>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</si>
  <si>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</si>
  <si>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</si>
  <si>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</si>
  <si>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</si>
  <si>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</si>
  <si>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</si>
  <si>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</si>
  <si>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</si>
  <si>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</si>
  <si>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</si>
  <si>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</si>
  <si>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</si>
  <si>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</si>
  <si>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</si>
  <si>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</si>
  <si>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</si>
  <si>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</si>
  <si>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</si>
  <si>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</si>
  <si>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</si>
  <si>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</si>
  <si>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</si>
  <si>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</si>
  <si>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</si>
  <si>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</si>
  <si>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</si>
  <si>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</si>
  <si>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</si>
  <si>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</si>
  <si>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</si>
  <si>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</si>
  <si>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</si>
  <si>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</si>
  <si>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</si>
  <si>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</si>
  <si>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</si>
  <si>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</si>
  <si>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</si>
  <si>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</si>
  <si>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</si>
  <si>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</si>
  <si>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</si>
  <si>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</si>
  <si>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</si>
  <si>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</si>
  <si>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</si>
  <si>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</si>
  <si>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</si>
  <si>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</si>
  <si>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</si>
  <si>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</si>
  <si>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</si>
  <si>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</si>
  <si>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</si>
  <si>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</si>
  <si>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</si>
  <si>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</si>
  <si>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</si>
  <si>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</si>
  <si>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</si>
  <si>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</si>
  <si>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</si>
  <si>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</si>
  <si>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</si>
  <si>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</si>
  <si>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</si>
  <si>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</si>
  <si>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</si>
  <si>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</si>
  <si>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</si>
  <si>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</si>
  <si>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</si>
  <si>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</si>
  <si>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</si>
  <si>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</si>
  <si>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</si>
  <si>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</si>
  <si>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</si>
  <si>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</si>
  <si>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</si>
  <si>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</si>
  <si>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</si>
  <si>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</si>
  <si>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</si>
  <si>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</si>
  <si>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</si>
  <si>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</si>
  <si>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</si>
  <si>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</si>
  <si>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</si>
  <si>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</si>
  <si>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</si>
  <si>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</si>
  <si>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</si>
  <si>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</si>
  <si>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</si>
  <si>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</si>
  <si>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</si>
  <si>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</si>
  <si>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</si>
  <si>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</si>
  <si>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</si>
  <si>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</si>
  <si>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</si>
  <si>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</si>
  <si>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</si>
  <si>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</si>
  <si>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</si>
  <si>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</si>
  <si>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</si>
  <si>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</si>
  <si>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</si>
  <si>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</si>
  <si>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</si>
  <si>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</si>
  <si>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</si>
  <si>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</si>
  <si>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</si>
  <si>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</si>
  <si>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</si>
  <si>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</si>
  <si>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</si>
  <si>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</si>
  <si>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</si>
  <si>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</si>
  <si>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</si>
  <si>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</si>
  <si>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</si>
  <si>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</si>
  <si>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</si>
  <si>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</si>
  <si>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</si>
  <si>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</si>
  <si>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</si>
  <si>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</si>
  <si>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</si>
  <si>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</si>
  <si>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</si>
  <si>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</si>
  <si>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</si>
  <si>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</si>
  <si>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</si>
  <si>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</si>
  <si>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</si>
  <si>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</si>
  <si>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</si>
  <si>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</si>
  <si>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</si>
  <si>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</si>
  <si>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</si>
  <si>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</si>
  <si>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</si>
  <si>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</si>
  <si>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</si>
  <si>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</si>
  <si>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</si>
  <si>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</si>
  <si>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</si>
  <si>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</si>
  <si>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</si>
  <si>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</si>
  <si>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</si>
  <si>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</si>
  <si>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</si>
  <si>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</si>
  <si>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</si>
  <si>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</si>
  <si>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</si>
  <si>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</si>
  <si>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</si>
  <si>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</si>
  <si>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</si>
  <si>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</si>
  <si>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</si>
  <si>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</si>
  <si>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</si>
  <si>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</si>
  <si>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</si>
  <si>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</si>
  <si>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</si>
  <si>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</si>
  <si>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</si>
  <si>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</si>
  <si>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</si>
  <si>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</si>
  <si>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</si>
  <si>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</si>
  <si>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</si>
  <si>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</si>
  <si>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</si>
  <si>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</si>
  <si>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</si>
  <si>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</si>
  <si>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</si>
  <si>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</si>
  <si>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</si>
  <si>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</si>
  <si>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</si>
  <si>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</si>
  <si>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</si>
  <si>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</si>
  <si>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</si>
  <si>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</si>
  <si>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</si>
  <si>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</si>
  <si>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</si>
  <si>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</si>
  <si>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</si>
  <si>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</si>
  <si>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</si>
  <si>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</si>
  <si>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</si>
  <si>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</si>
  <si>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</si>
  <si>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</si>
  <si>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</si>
  <si>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</si>
  <si>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</si>
  <si>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</si>
  <si>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</si>
  <si>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</si>
  <si>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</si>
  <si>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</si>
  <si>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</si>
  <si>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</si>
  <si>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</si>
  <si>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</si>
  <si>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</si>
  <si>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</si>
  <si>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</si>
  <si>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</si>
  <si>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</si>
  <si>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</si>
  <si>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</si>
  <si>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</si>
  <si>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</si>
  <si>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</si>
  <si>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</si>
  <si>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</si>
  <si>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</si>
  <si>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</si>
  <si>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</si>
  <si>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</si>
  <si>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</si>
  <si>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</si>
  <si>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</si>
  <si>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</si>
  <si>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</si>
  <si>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</si>
  <si>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</si>
  <si>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</si>
  <si>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</si>
  <si>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</si>
  <si>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</si>
  <si>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</si>
  <si>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</si>
  <si>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</si>
  <si>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</si>
  <si>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</si>
  <si>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</si>
  <si>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</si>
  <si>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</si>
  <si>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</si>
  <si>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</si>
  <si>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</si>
  <si>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</si>
  <si>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</si>
  <si>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</si>
  <si>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</si>
  <si>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</si>
  <si>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</si>
  <si>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</si>
  <si>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</si>
  <si>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</si>
  <si>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</si>
  <si>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</si>
  <si>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</si>
  <si>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</si>
  <si>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</si>
  <si>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</si>
  <si>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</si>
  <si>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</si>
  <si>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</si>
  <si>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</si>
  <si>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</si>
  <si>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</si>
  <si>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</si>
  <si>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</si>
  <si>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</si>
  <si>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</si>
  <si>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</si>
  <si>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</si>
  <si>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</si>
  <si>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</si>
  <si>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</si>
  <si>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</si>
  <si>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</si>
  <si>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</si>
  <si>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</si>
  <si>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</si>
  <si>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</si>
  <si>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</si>
  <si>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</si>
  <si>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</si>
  <si>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</si>
  <si>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</si>
  <si>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</si>
  <si>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</si>
  <si>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</si>
  <si>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</si>
  <si>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</si>
  <si>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</si>
  <si>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</si>
  <si>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</si>
  <si>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</si>
  <si>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</si>
  <si>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</si>
  <si>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</si>
  <si>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</si>
  <si>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</si>
  <si>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</si>
  <si>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</si>
  <si>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</si>
  <si>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</si>
  <si>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</si>
  <si>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</si>
  <si>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</si>
  <si>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</si>
  <si>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</si>
  <si>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</si>
  <si>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</si>
  <si>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</si>
  <si>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</si>
  <si>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</si>
  <si>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</si>
  <si>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</si>
  <si>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</si>
  <si>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</si>
  <si>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</si>
  <si>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</si>
  <si>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</si>
  <si>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</si>
  <si>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</si>
  <si>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</si>
  <si>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</si>
  <si>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</si>
  <si>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</si>
  <si>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</si>
  <si>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</si>
  <si>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</si>
  <si>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</si>
  <si>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</si>
  <si>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</si>
  <si>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</si>
  <si>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</si>
  <si>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</si>
  <si>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</si>
  <si>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</si>
  <si>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</si>
  <si>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</si>
  <si>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</si>
  <si>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</si>
  <si>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</si>
  <si>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</si>
  <si>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</si>
  <si>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</si>
  <si>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</si>
  <si>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</si>
  <si>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</si>
  <si>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</si>
  <si>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</si>
  <si>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</si>
  <si>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</si>
  <si>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</si>
  <si>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</si>
  <si>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</si>
  <si>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</si>
  <si>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</si>
  <si>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</si>
  <si>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</si>
  <si>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</si>
  <si>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</si>
  <si>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</si>
  <si>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</si>
  <si>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</si>
  <si>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</si>
  <si>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</si>
  <si>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</si>
  <si>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</si>
  <si>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</si>
  <si>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</si>
  <si>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</si>
  <si>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</si>
  <si>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</si>
  <si>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</si>
  <si>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</si>
  <si>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</si>
  <si>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</si>
  <si>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</si>
  <si>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</si>
  <si>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</si>
  <si>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</si>
  <si>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</si>
  <si>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</si>
  <si>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</si>
  <si>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</si>
  <si>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</si>
  <si>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</si>
  <si>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</si>
  <si>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</si>
  <si>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</si>
  <si>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</si>
  <si>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</si>
  <si>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</si>
  <si>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</si>
  <si>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</si>
  <si>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</si>
  <si>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</si>
  <si>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</si>
  <si>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</si>
  <si>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</si>
  <si>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</si>
  <si>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</si>
  <si>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</si>
  <si>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</si>
  <si>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</si>
  <si>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</si>
  <si>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</si>
  <si>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</si>
  <si>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</si>
  <si>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</si>
  <si>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</si>
  <si>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</si>
  <si>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</si>
  <si>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</si>
  <si>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</si>
  <si>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</si>
  <si>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</si>
  <si>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</si>
  <si>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</si>
  <si>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</si>
  <si>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</si>
  <si>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</si>
  <si>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</si>
  <si>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</si>
  <si>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</si>
  <si>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</si>
  <si>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</si>
  <si>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</si>
  <si>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</si>
  <si>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</si>
  <si>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</si>
  <si>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</si>
  <si>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</si>
  <si>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</si>
  <si>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</si>
  <si>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</si>
  <si>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</si>
  <si>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</si>
  <si>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</si>
  <si>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</si>
  <si>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</si>
  <si>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</si>
  <si>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</si>
  <si>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</si>
  <si>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</si>
  <si>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</si>
  <si>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</si>
  <si>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</si>
  <si>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</si>
  <si>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</si>
  <si>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</si>
  <si>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</si>
  <si>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</si>
  <si>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</si>
  <si>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</si>
  <si>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</si>
  <si>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</si>
  <si>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</si>
  <si>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</si>
  <si>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</si>
  <si>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</si>
  <si>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</si>
  <si>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</si>
  <si>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</si>
  <si>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</si>
  <si>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</si>
  <si>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</si>
  <si>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</si>
  <si>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</si>
  <si>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</si>
  <si>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</si>
  <si>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</si>
  <si>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</si>
  <si>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</si>
  <si>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</si>
  <si>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</si>
  <si>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</si>
  <si>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</si>
  <si>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</si>
  <si>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</si>
  <si>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</si>
  <si>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</si>
  <si>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</si>
  <si>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</si>
  <si>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</si>
  <si>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</si>
  <si>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</si>
  <si>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</si>
  <si>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</si>
  <si>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</si>
  <si>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</si>
  <si>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</si>
  <si>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</si>
  <si>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</si>
  <si>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</si>
  <si>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</si>
  <si>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</si>
  <si>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</si>
  <si>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</si>
  <si>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</si>
  <si>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</si>
  <si>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</si>
  <si>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</si>
  <si>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</si>
  <si>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</si>
  <si>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</si>
  <si>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</si>
  <si>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</si>
  <si>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</si>
  <si>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</si>
  <si>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</si>
  <si>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</si>
  <si>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</si>
  <si>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</si>
  <si>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</si>
  <si>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</si>
  <si>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</si>
  <si>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</si>
  <si>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</si>
  <si>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</si>
  <si>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</si>
  <si>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</si>
  <si>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</si>
  <si>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</si>
  <si>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</si>
  <si>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</si>
  <si>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</si>
  <si>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</si>
  <si>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</si>
  <si>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</si>
  <si>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</si>
  <si>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</si>
  <si>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</si>
  <si>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</si>
  <si>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</si>
  <si>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</si>
  <si>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</si>
  <si>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</si>
  <si>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</si>
  <si>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</si>
  <si>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</si>
  <si>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</si>
  <si>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</si>
  <si>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</si>
  <si>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</si>
  <si>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</si>
  <si>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</si>
  <si>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</si>
  <si>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</si>
  <si>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</si>
  <si>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</si>
  <si>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</si>
  <si>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</si>
  <si>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</si>
  <si>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</si>
  <si>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</si>
  <si>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</si>
  <si>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</si>
  <si>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</si>
  <si>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</si>
  <si>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</si>
  <si>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</si>
  <si>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</si>
  <si>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</si>
  <si>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</si>
  <si>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</si>
  <si>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</si>
  <si>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</si>
  <si>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</si>
  <si>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</si>
  <si>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</si>
  <si>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</si>
  <si>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</si>
  <si>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</si>
  <si>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</si>
  <si>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</si>
  <si>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</si>
  <si>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</si>
  <si>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</si>
  <si>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</si>
  <si>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</si>
  <si>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</si>
  <si>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</si>
  <si>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</si>
  <si>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</si>
  <si>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</si>
  <si>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</si>
  <si>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</si>
  <si>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</si>
  <si>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</si>
  <si>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</si>
  <si>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</si>
  <si>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</si>
  <si>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</si>
  <si>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</si>
  <si>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</si>
  <si>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</si>
  <si>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</si>
  <si>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</si>
  <si>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</si>
  <si>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</si>
  <si>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</si>
  <si>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</si>
  <si>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</si>
  <si>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</si>
  <si>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</si>
  <si>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</si>
  <si>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</si>
  <si>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</si>
  <si>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</si>
  <si>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</si>
  <si>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</si>
  <si>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</si>
  <si>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</si>
  <si>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</si>
  <si>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</si>
  <si>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</si>
  <si>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</si>
  <si>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</si>
  <si>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</si>
  <si>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</si>
  <si>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</si>
  <si>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</si>
  <si>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</si>
  <si>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</si>
  <si>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</si>
  <si>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</si>
  <si>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</si>
  <si>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</si>
  <si>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</si>
  <si>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</si>
  <si>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</si>
  <si>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</si>
  <si>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</si>
  <si>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</si>
  <si>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</si>
  <si>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</si>
  <si>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</si>
  <si>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</si>
  <si>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</si>
  <si>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</si>
  <si>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</si>
  <si>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</si>
  <si>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</si>
  <si>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</si>
  <si>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</si>
  <si>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</si>
  <si>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</si>
  <si>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</si>
  <si>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</si>
  <si>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</si>
  <si>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</si>
  <si>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</si>
  <si>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</si>
  <si>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</si>
  <si>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</si>
  <si>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</si>
  <si>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</si>
  <si>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</si>
  <si>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</si>
  <si>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</si>
  <si>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</si>
  <si>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</si>
  <si>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</si>
  <si>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</si>
  <si>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</si>
  <si>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</si>
  <si>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</si>
  <si>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</si>
  <si>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</si>
  <si>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</si>
  <si>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</si>
  <si>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</si>
  <si>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</si>
  <si>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</si>
  <si>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</si>
  <si>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</si>
  <si>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</si>
  <si>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</si>
  <si>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</si>
  <si>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</si>
  <si>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</si>
  <si>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</si>
  <si>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</si>
  <si>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</si>
  <si>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</si>
  <si>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</si>
  <si>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</si>
  <si>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</si>
  <si>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</si>
  <si>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</si>
  <si>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</si>
  <si>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</si>
  <si>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</si>
  <si>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</si>
  <si>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</si>
  <si>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</si>
  <si>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</si>
  <si>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</si>
  <si>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</si>
  <si>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</si>
  <si>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</si>
  <si>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</si>
  <si>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</si>
  <si>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</si>
  <si>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</si>
  <si>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</si>
  <si>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</si>
  <si>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</si>
  <si>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</si>
  <si>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</si>
  <si>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</si>
  <si>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</si>
  <si>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</si>
  <si>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</si>
  <si>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</si>
  <si>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</si>
  <si>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</si>
  <si>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</si>
  <si>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</si>
  <si>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</si>
  <si>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</si>
  <si>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</si>
  <si>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</si>
  <si>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</si>
  <si>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</si>
  <si>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</si>
  <si>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</si>
  <si>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</si>
  <si>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</si>
  <si>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</si>
  <si>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</si>
  <si>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</si>
  <si>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</si>
  <si>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</si>
  <si>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</si>
  <si>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</si>
  <si>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</si>
  <si>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</si>
  <si>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</si>
  <si>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</si>
  <si>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</si>
  <si>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</si>
  <si>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</si>
  <si>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</si>
  <si>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</si>
  <si>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</si>
  <si>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</si>
  <si>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</si>
  <si>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</si>
  <si>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</si>
  <si>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</si>
  <si>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</si>
  <si>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</si>
  <si>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</si>
  <si>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</si>
  <si>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</si>
  <si>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</si>
  <si>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</si>
  <si>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</si>
  <si>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</si>
  <si>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</si>
  <si>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</si>
  <si>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</si>
  <si>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</si>
  <si>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</si>
  <si>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</si>
  <si>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</si>
  <si>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</si>
  <si>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</si>
  <si>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</si>
  <si>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</si>
  <si>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</si>
  <si>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</si>
  <si>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</si>
  <si>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</si>
  <si>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</si>
  <si>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</si>
  <si>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</si>
  <si>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</si>
  <si>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</si>
  <si>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</si>
  <si>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</si>
  <si>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</si>
  <si>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</si>
  <si>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</si>
  <si>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</si>
  <si>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</si>
  <si>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</si>
  <si>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</si>
  <si>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</si>
  <si>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</si>
  <si>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</si>
  <si>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</si>
  <si>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</si>
  <si>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</si>
  <si>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</si>
  <si>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</si>
  <si>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</si>
  <si>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</si>
  <si>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</si>
  <si>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</si>
  <si>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</si>
  <si>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</si>
  <si>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</si>
  <si>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</si>
  <si>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</si>
  <si>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</si>
  <si>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</si>
  <si>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</si>
  <si>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</si>
  <si>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</si>
  <si>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</si>
  <si>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</si>
  <si>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</si>
  <si>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</si>
  <si>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</si>
  <si>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</si>
  <si>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</si>
  <si>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</si>
  <si>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</si>
  <si>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</si>
  <si>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</si>
  <si>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</si>
  <si>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</si>
  <si>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</si>
  <si>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</si>
  <si>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</si>
  <si>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</si>
  <si>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</si>
  <si>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</si>
  <si>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</si>
  <si>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</si>
  <si>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</si>
  <si>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</si>
  <si>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</si>
  <si>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</si>
  <si>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</si>
  <si>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</si>
  <si>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</si>
  <si>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</si>
  <si>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</si>
  <si>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</si>
  <si>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</si>
  <si>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</si>
  <si>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</si>
  <si>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</si>
  <si>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</si>
  <si>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</si>
  <si>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</si>
  <si>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</si>
  <si>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</si>
  <si>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</si>
  <si>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</si>
  <si>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</si>
  <si>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</si>
  <si>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</si>
  <si>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</si>
  <si>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</si>
  <si>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</si>
  <si>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</si>
  <si>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</si>
  <si>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</si>
  <si>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</si>
  <si>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</si>
  <si>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</si>
  <si>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</si>
  <si>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</si>
  <si>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</si>
  <si>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</si>
  <si>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</si>
  <si>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</si>
  <si>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</si>
  <si>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</si>
  <si>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</si>
  <si>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</si>
  <si>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</si>
  <si>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</si>
  <si>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</si>
  <si>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</si>
  <si>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</si>
  <si>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</si>
  <si>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</si>
  <si>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</si>
  <si>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</si>
  <si>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</si>
  <si>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</si>
  <si>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</si>
  <si>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</si>
  <si>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</si>
  <si>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</si>
  <si>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</si>
  <si>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</si>
  <si>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</si>
  <si>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</si>
  <si>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</si>
  <si>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</si>
  <si>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</si>
  <si>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</si>
  <si>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</si>
  <si>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</si>
  <si>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</si>
  <si>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</si>
  <si>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</si>
  <si>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</si>
  <si>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</si>
  <si>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</si>
  <si>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</si>
  <si>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</si>
  <si>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</si>
  <si>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</si>
  <si>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</si>
  <si>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</si>
  <si>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</si>
  <si>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</si>
  <si>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</si>
  <si>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</si>
  <si>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</si>
  <si>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</si>
  <si>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</si>
  <si>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</si>
  <si>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</si>
  <si>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</si>
  <si>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</si>
  <si>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</si>
  <si>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</si>
  <si>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</si>
  <si>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</si>
  <si>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</si>
  <si>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</si>
  <si>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</si>
  <si>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</si>
  <si>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</si>
  <si>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</si>
  <si>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</si>
  <si>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</si>
  <si>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</si>
  <si>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</si>
  <si>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</si>
  <si>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</si>
  <si>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</si>
  <si>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</si>
  <si>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</si>
  <si>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</si>
  <si>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</si>
  <si>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</si>
  <si>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</si>
  <si>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</si>
  <si>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</si>
  <si>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</si>
  <si>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</si>
  <si>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</si>
  <si>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</si>
  <si>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</si>
  <si>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</si>
  <si>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</si>
  <si>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</si>
  <si>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</si>
  <si>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</si>
  <si>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</si>
  <si>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</si>
  <si>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</si>
  <si>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</si>
  <si>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</si>
  <si>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</si>
  <si>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</si>
  <si>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</si>
  <si>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</si>
  <si>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</si>
  <si>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</si>
  <si>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</si>
  <si>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</si>
  <si>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</si>
  <si>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</si>
  <si>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</si>
  <si>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</si>
  <si>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</si>
  <si>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</si>
  <si>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</si>
  <si>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</si>
  <si>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</si>
  <si>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</si>
  <si>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</si>
  <si>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</si>
  <si>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</si>
  <si>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</si>
  <si>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</si>
  <si>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</si>
  <si>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</si>
  <si>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</si>
  <si>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</si>
  <si>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</si>
  <si>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</si>
  <si>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</si>
  <si>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</si>
  <si>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</si>
  <si>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</si>
  <si>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</si>
  <si>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</si>
  <si>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</si>
  <si>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</si>
  <si>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</si>
  <si>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</si>
  <si>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</si>
  <si>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</si>
  <si>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</si>
  <si>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</si>
  <si>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</si>
  <si>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</si>
  <si>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</si>
  <si>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</si>
  <si>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</si>
  <si>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</si>
  <si>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</si>
  <si>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</si>
  <si>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</si>
  <si>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</si>
  <si>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</si>
  <si>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</si>
  <si>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</si>
  <si>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</si>
  <si>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</si>
  <si>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</si>
  <si>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</si>
  <si>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</si>
  <si>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</si>
  <si>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</si>
  <si>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</si>
  <si>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</si>
  <si>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</si>
  <si>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</si>
  <si>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</si>
  <si>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</si>
  <si>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</si>
  <si>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</si>
  <si>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</si>
  <si>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</si>
  <si>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</si>
  <si>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</si>
  <si>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</si>
  <si>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</si>
  <si>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</si>
  <si>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</si>
  <si>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</si>
  <si>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</si>
  <si>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</si>
  <si>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</si>
  <si>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</si>
  <si>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</si>
  <si>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</si>
  <si>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</si>
  <si>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</si>
  <si>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</si>
  <si>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</si>
  <si>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</si>
  <si>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</si>
  <si>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</si>
  <si>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</si>
  <si>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</si>
  <si>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</si>
  <si>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</si>
  <si>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</si>
  <si>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</si>
  <si>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</si>
  <si>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</si>
  <si>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</si>
  <si>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</si>
  <si>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</si>
  <si>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</si>
  <si>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</si>
  <si>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</si>
  <si>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</si>
  <si>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</si>
  <si>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</si>
  <si>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</si>
  <si>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</si>
  <si>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</si>
  <si>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</si>
  <si>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</si>
  <si>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</si>
  <si>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</si>
  <si>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</si>
  <si>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</si>
  <si>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</si>
  <si>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</si>
  <si>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</si>
  <si>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</si>
  <si>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</si>
  <si>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</si>
  <si>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</si>
  <si>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</si>
  <si>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</si>
  <si>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</si>
  <si>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</si>
  <si>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</si>
  <si>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</si>
  <si>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</si>
  <si>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</si>
  <si>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</si>
  <si>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</si>
  <si>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</si>
  <si>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</si>
  <si>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</si>
  <si>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</si>
  <si>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</si>
  <si>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</si>
  <si>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</si>
  <si>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</si>
  <si>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</si>
  <si>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</si>
  <si>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</si>
  <si>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</si>
  <si>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</si>
  <si>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</si>
  <si>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</si>
  <si>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</si>
  <si>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</si>
  <si>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</si>
  <si>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</si>
  <si>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</si>
  <si>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</si>
  <si>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</si>
  <si>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</si>
  <si>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</si>
  <si>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</si>
  <si>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</si>
  <si>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</si>
  <si>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</si>
  <si>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</si>
  <si>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</si>
  <si>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</si>
  <si>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</si>
  <si>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</si>
  <si>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</si>
  <si>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</si>
  <si>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</si>
  <si>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</si>
  <si>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</si>
  <si>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</si>
  <si>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</si>
  <si>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</si>
  <si>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</si>
  <si>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</si>
  <si>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</si>
  <si>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</si>
  <si>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</si>
  <si>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</si>
  <si>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</si>
  <si>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</si>
  <si>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</si>
  <si>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</si>
  <si>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</si>
  <si>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</si>
  <si>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</si>
  <si>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</si>
  <si>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</si>
  <si>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</si>
  <si>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</si>
  <si>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</si>
  <si>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</si>
  <si>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</si>
  <si>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</si>
  <si>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</si>
  <si>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</si>
  <si>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</si>
  <si>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</si>
  <si>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</si>
  <si>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</si>
  <si>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</si>
  <si>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</si>
  <si>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</si>
  <si>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</si>
  <si>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</si>
  <si>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</si>
  <si>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</si>
  <si>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</si>
  <si>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</si>
  <si>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</si>
  <si>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</si>
  <si>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</si>
  <si>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</si>
  <si>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</si>
  <si>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</si>
  <si>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</si>
  <si>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</si>
  <si>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</si>
  <si>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</si>
  <si>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</si>
  <si>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</si>
  <si>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</si>
  <si>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</si>
  <si>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</si>
  <si>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</si>
  <si>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</si>
  <si>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</si>
  <si>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</si>
  <si>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</si>
  <si>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</si>
  <si>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</si>
  <si>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</si>
  <si>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</si>
  <si>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</si>
  <si>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</si>
  <si>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</si>
  <si>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</si>
  <si>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</si>
  <si>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</si>
  <si>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</si>
  <si>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</si>
  <si>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</si>
  <si>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</si>
  <si>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</si>
  <si>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</si>
  <si>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</si>
  <si>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</si>
  <si>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</si>
  <si>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</si>
  <si>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</si>
  <si>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</si>
  <si>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</si>
  <si>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</si>
  <si>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</si>
  <si>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</si>
  <si>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</si>
  <si>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</si>
  <si>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</si>
  <si>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</si>
  <si>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</si>
  <si>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</si>
  <si>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</si>
  <si>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</si>
  <si>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</si>
  <si>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</si>
  <si>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</si>
  <si>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</si>
  <si>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</si>
  <si>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</si>
  <si>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</si>
  <si>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</si>
  <si>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</si>
  <si>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</si>
  <si>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</si>
  <si>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</si>
  <si>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</si>
  <si>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</si>
  <si>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</si>
  <si>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</si>
  <si>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</si>
  <si>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</si>
  <si>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</si>
  <si>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</si>
  <si>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</si>
  <si>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</si>
  <si>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</si>
  <si>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</si>
  <si>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</si>
  <si>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</si>
  <si>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</si>
  <si>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</si>
  <si>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</si>
  <si>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</si>
  <si>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</si>
  <si>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</si>
  <si>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</si>
  <si>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</si>
  <si>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</si>
  <si>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</si>
  <si>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</si>
  <si>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</si>
  <si>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</si>
  <si>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</si>
  <si>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</si>
  <si>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</si>
  <si>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</si>
  <si>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</si>
  <si>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</si>
  <si>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</si>
  <si>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</si>
  <si>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</si>
  <si>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</si>
  <si>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</si>
  <si>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</si>
  <si>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</si>
  <si>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</si>
  <si>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</si>
  <si>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</si>
  <si>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</si>
  <si>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</si>
  <si>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</si>
  <si>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</si>
  <si>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</si>
  <si>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</si>
  <si>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</si>
  <si>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</si>
  <si>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</si>
  <si>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</si>
  <si>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</si>
  <si>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</si>
  <si>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</si>
  <si>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</si>
  <si>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</si>
  <si>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</si>
  <si>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</si>
  <si>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</si>
  <si>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</si>
  <si>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</si>
  <si>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</si>
  <si>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</si>
  <si>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</si>
  <si>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</si>
  <si>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</si>
  <si>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</si>
  <si>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</si>
  <si>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</si>
  <si>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</si>
  <si>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</si>
  <si>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</si>
  <si>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</si>
  <si>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</si>
  <si>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</si>
  <si>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</si>
  <si>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</si>
  <si>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</si>
  <si>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</si>
  <si>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</si>
  <si>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</si>
  <si>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</si>
  <si>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</si>
  <si>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</si>
  <si>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</si>
  <si>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</si>
  <si>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</si>
  <si>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</si>
  <si>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</si>
  <si>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</si>
  <si>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</si>
  <si>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</si>
  <si>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</si>
  <si>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</si>
  <si>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</si>
  <si>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</si>
  <si>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</si>
  <si>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</si>
  <si>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</si>
  <si>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</si>
  <si>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</si>
  <si>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</si>
  <si>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</si>
  <si>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</si>
  <si>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</si>
  <si>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</si>
  <si>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</si>
  <si>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</si>
  <si>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</si>
  <si>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</si>
  <si>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</si>
  <si>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</si>
  <si>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</si>
  <si>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</si>
  <si>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</si>
  <si>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</si>
  <si>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</si>
  <si>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</si>
  <si>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</si>
  <si>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</si>
  <si>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</si>
  <si>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</si>
  <si>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</si>
  <si>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</si>
  <si>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</si>
  <si>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</si>
  <si>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</si>
  <si>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</si>
  <si>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</si>
  <si>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</si>
  <si>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</si>
  <si>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</si>
  <si>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</si>
  <si>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</si>
  <si>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</si>
  <si>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</si>
  <si>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</si>
  <si>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</si>
  <si>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</si>
  <si>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</si>
  <si>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</si>
  <si>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</si>
  <si>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</si>
  <si>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</si>
  <si>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</si>
  <si>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</si>
  <si>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</si>
  <si>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</si>
  <si>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</si>
  <si>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</si>
  <si>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</si>
  <si>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</si>
  <si>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</si>
  <si>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</si>
  <si>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</si>
  <si>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</si>
  <si>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</si>
  <si>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</si>
  <si>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</si>
  <si>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</si>
  <si>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</si>
  <si>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</si>
  <si>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</si>
  <si>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</si>
  <si>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</si>
  <si>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</si>
  <si>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</si>
  <si>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</si>
  <si>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</si>
  <si>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</si>
  <si>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</si>
  <si>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</si>
  <si>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</si>
  <si>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</si>
  <si>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</si>
  <si>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</si>
  <si>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</si>
  <si>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</si>
  <si>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</si>
  <si>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</si>
  <si>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</si>
  <si>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</si>
  <si>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</si>
  <si>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</si>
  <si>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</si>
  <si>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</si>
  <si>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</si>
  <si>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</si>
  <si>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</si>
  <si>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</si>
  <si>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</si>
  <si>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</si>
  <si>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</si>
  <si>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</si>
  <si>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</si>
  <si>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</si>
  <si>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</si>
  <si>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</si>
  <si>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</si>
  <si>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</si>
  <si>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</si>
  <si>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</si>
  <si>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</si>
  <si>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</si>
  <si>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</si>
  <si>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</si>
  <si>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</si>
  <si>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</si>
  <si>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</si>
  <si>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</si>
  <si>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</si>
  <si>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</si>
  <si>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</si>
  <si>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</si>
  <si>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</si>
  <si>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</si>
  <si>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</si>
  <si>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</si>
  <si>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</si>
  <si>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</si>
  <si>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</si>
  <si>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</si>
  <si>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</si>
  <si>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</si>
  <si>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</si>
  <si>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</si>
  <si>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</si>
  <si>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</si>
  <si>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</si>
  <si>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</si>
  <si>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</si>
  <si>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</si>
  <si>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</si>
  <si>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</si>
  <si>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</si>
  <si>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</si>
  <si>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</si>
  <si>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</si>
  <si>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</si>
  <si>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</si>
  <si>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</si>
  <si>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</si>
  <si>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</si>
  <si>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</si>
  <si>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</si>
  <si>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</si>
  <si>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</si>
  <si>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</si>
  <si>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</si>
  <si>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</si>
  <si>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</si>
  <si>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</si>
  <si>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</si>
  <si>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</si>
  <si>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</si>
  <si>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</si>
  <si>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</si>
  <si>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</si>
  <si>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</si>
  <si>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</si>
  <si>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</si>
  <si>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</si>
  <si>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</si>
  <si>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</si>
  <si>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</si>
  <si>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</si>
  <si>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</si>
  <si>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</si>
  <si>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</si>
  <si>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</si>
  <si>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</si>
  <si>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</si>
  <si>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</si>
  <si>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</si>
  <si>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</si>
  <si>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</si>
  <si>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</si>
  <si>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</si>
  <si>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</si>
  <si>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</si>
  <si>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</si>
  <si>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</si>
  <si>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</si>
  <si>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</si>
  <si>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</si>
  <si>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</si>
  <si>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</si>
  <si>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</si>
  <si>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</si>
  <si>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</si>
  <si>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</si>
  <si>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</si>
  <si>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</si>
  <si>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</si>
  <si>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</si>
  <si>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</si>
  <si>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</si>
  <si>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</si>
  <si>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</si>
  <si>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</si>
  <si>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</si>
  <si>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</si>
  <si>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</si>
  <si>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</si>
  <si>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</si>
  <si>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</si>
  <si>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</si>
  <si>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</si>
  <si>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</si>
  <si>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</si>
  <si>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</si>
  <si>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</si>
  <si>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</si>
  <si>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</si>
  <si>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</si>
  <si>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</si>
  <si>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</si>
  <si>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</si>
  <si>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</si>
  <si>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</si>
  <si>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</si>
  <si>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</si>
  <si>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</si>
  <si>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</si>
  <si>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</si>
  <si>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</si>
  <si>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</si>
  <si>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</si>
  <si>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</si>
  <si>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</si>
  <si>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</si>
  <si>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</si>
  <si>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</si>
  <si>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</si>
  <si>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</si>
  <si>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</si>
  <si>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</si>
  <si>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</si>
  <si>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</si>
  <si>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</si>
  <si>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</si>
  <si>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</si>
  <si>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</si>
  <si>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</si>
  <si>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</si>
  <si>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</si>
  <si>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</si>
  <si>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</si>
  <si>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</si>
  <si>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</si>
  <si>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</si>
  <si>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</si>
  <si>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</si>
  <si>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</si>
  <si>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</si>
  <si>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</si>
  <si>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</si>
  <si>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</si>
  <si>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</si>
  <si>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</si>
  <si>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</si>
  <si>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</si>
  <si>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</si>
  <si>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</si>
  <si>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</si>
  <si>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</si>
  <si>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</si>
  <si>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</si>
  <si>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</si>
  <si>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</si>
  <si>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</si>
  <si>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</si>
  <si>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</si>
  <si>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</si>
  <si>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</si>
  <si>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</si>
  <si>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</si>
  <si>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</si>
  <si>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</si>
  <si>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</si>
  <si>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</si>
  <si>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</si>
  <si>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</si>
  <si>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</si>
  <si>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</si>
  <si>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</si>
  <si>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</si>
  <si>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</si>
  <si>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</si>
  <si>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</si>
  <si>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</si>
  <si>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</si>
  <si>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</si>
  <si>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</si>
  <si>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</si>
  <si>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</si>
  <si>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</si>
  <si>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</si>
  <si>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</si>
  <si>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</si>
  <si>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</si>
  <si>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</si>
  <si>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</si>
  <si>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</si>
  <si>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</si>
  <si>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</si>
  <si>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</si>
  <si>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</si>
  <si>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</si>
  <si>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</si>
  <si>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</si>
  <si>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</si>
  <si>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</si>
  <si>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</si>
  <si>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</si>
  <si>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</si>
  <si>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</si>
  <si>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</si>
  <si>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</si>
  <si>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</si>
  <si>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</si>
  <si>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</si>
  <si>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</si>
  <si>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</si>
  <si>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</si>
  <si>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</si>
  <si>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</si>
  <si>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</si>
  <si>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</si>
  <si>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</si>
  <si>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</si>
  <si>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</si>
  <si>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</si>
  <si>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</si>
  <si>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</si>
  <si>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</si>
  <si>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</si>
  <si>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</si>
  <si>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</si>
  <si>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</si>
  <si>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</si>
  <si>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</si>
  <si>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</si>
  <si>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</si>
  <si>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</si>
  <si>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</si>
  <si>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</si>
  <si>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</si>
  <si>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</si>
  <si>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</si>
  <si>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</si>
  <si>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</si>
  <si>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</si>
  <si>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</si>
  <si>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</si>
  <si>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</si>
  <si>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</si>
  <si>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</si>
  <si>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</si>
  <si>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</si>
  <si>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</si>
  <si>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</si>
  <si>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</si>
  <si>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</si>
  <si>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</si>
  <si>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</si>
  <si>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</si>
  <si>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</si>
  <si>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</si>
  <si>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</si>
  <si>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</si>
  <si>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</si>
  <si>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</si>
  <si>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</si>
  <si>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</si>
  <si>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</si>
  <si>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</si>
  <si>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</si>
  <si>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</si>
  <si>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</si>
  <si>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</si>
  <si>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</si>
  <si>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</si>
  <si>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</si>
  <si>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</si>
  <si>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</si>
  <si>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</si>
  <si>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</si>
  <si>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</si>
  <si>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</si>
  <si>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</si>
  <si>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</si>
  <si>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</si>
  <si>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</si>
  <si>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</si>
  <si>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</si>
  <si>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</si>
  <si>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</si>
  <si>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</si>
  <si>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</si>
  <si>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</si>
  <si>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</si>
  <si>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</si>
  <si>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</si>
  <si>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</si>
  <si>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</si>
  <si>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</si>
  <si>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</si>
  <si>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</si>
  <si>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</si>
  <si>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</si>
  <si>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</si>
  <si>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</si>
  <si>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</si>
  <si>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</si>
  <si>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</si>
  <si>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</si>
  <si>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</si>
  <si>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</si>
  <si>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</si>
  <si>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</si>
  <si>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</si>
  <si>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</si>
  <si>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</si>
  <si>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</si>
  <si>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</si>
  <si>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</si>
  <si>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</si>
  <si>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</si>
  <si>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</si>
  <si>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</si>
  <si>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</si>
  <si>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</si>
  <si>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</si>
  <si>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</si>
  <si>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</si>
  <si>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</si>
  <si>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</si>
  <si>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</si>
  <si>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</si>
  <si>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</si>
  <si>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</si>
  <si>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</si>
  <si>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</si>
  <si>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</si>
  <si>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</si>
  <si>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</si>
  <si>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</si>
  <si>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</si>
  <si>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</si>
  <si>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</si>
  <si>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</si>
  <si>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</si>
  <si>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</si>
  <si>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</si>
  <si>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</si>
  <si>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</si>
  <si>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</si>
  <si>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</si>
  <si>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</si>
  <si>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</si>
  <si>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</si>
  <si>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</si>
  <si>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</si>
  <si>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</si>
  <si>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</si>
  <si>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</si>
  <si>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</si>
  <si>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</si>
  <si>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</si>
  <si>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</si>
  <si>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</si>
  <si>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</si>
  <si>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</si>
  <si>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</si>
  <si>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</si>
  <si>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</si>
  <si>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</si>
  <si>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</si>
  <si>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</si>
  <si>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</si>
  <si>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</si>
  <si>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</si>
  <si>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</si>
  <si>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</si>
  <si>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</si>
  <si>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</si>
  <si>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</si>
  <si>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</si>
  <si>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</si>
  <si>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</si>
  <si>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</si>
  <si>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</si>
  <si>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</si>
  <si>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</si>
  <si>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</si>
  <si>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</si>
  <si>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</si>
  <si>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</si>
  <si>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</si>
  <si>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</si>
  <si>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</si>
  <si>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</si>
  <si>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</si>
  <si>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</si>
  <si>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</si>
  <si>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</si>
  <si>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</si>
  <si>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</si>
  <si>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</si>
  <si>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</si>
  <si>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</si>
  <si>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</si>
  <si>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</si>
  <si>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</si>
  <si>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</si>
  <si>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</si>
  <si>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</si>
  <si>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</si>
  <si>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</si>
  <si>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</si>
  <si>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</si>
  <si>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</si>
  <si>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</si>
  <si>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</si>
  <si>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</si>
  <si>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</si>
  <si>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</si>
  <si>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</si>
  <si>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</si>
  <si>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</si>
  <si>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</si>
  <si>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</si>
  <si>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</si>
  <si>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</si>
  <si>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</si>
  <si>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</si>
  <si>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</si>
  <si>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</si>
  <si>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</si>
  <si>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</si>
  <si>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</si>
  <si>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</si>
  <si>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</si>
  <si>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</si>
  <si>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</si>
  <si>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</si>
  <si>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</si>
  <si>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</si>
  <si>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</si>
  <si>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</si>
  <si>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</si>
  <si>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</si>
  <si>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</si>
  <si>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</si>
  <si>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</si>
  <si>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</si>
  <si>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</si>
  <si>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</si>
  <si>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</si>
  <si>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</si>
  <si>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</si>
  <si>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</si>
  <si>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</si>
  <si>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</si>
  <si>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</si>
  <si>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</si>
  <si>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</si>
  <si>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</si>
  <si>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</si>
  <si>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</si>
  <si>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</si>
  <si>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</si>
  <si>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</si>
  <si>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</si>
  <si>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</si>
  <si>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</si>
  <si>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</si>
  <si>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</si>
  <si>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</si>
  <si>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</si>
  <si>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</si>
  <si>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</si>
  <si>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</si>
  <si>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</si>
  <si>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</si>
  <si>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</si>
  <si>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</si>
  <si>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</si>
  <si>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</si>
  <si>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</si>
  <si>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</si>
  <si>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</si>
  <si>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</si>
  <si>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</si>
  <si>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</si>
  <si>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</si>
  <si>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</si>
  <si>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</si>
  <si>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</si>
  <si>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</si>
  <si>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</si>
  <si>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</si>
  <si>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</si>
  <si>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</si>
  <si>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</si>
  <si>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</si>
  <si>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</si>
  <si>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</si>
  <si>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</si>
  <si>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</si>
  <si>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</si>
  <si>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</si>
  <si>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</si>
  <si>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</si>
  <si>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</si>
  <si>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</si>
  <si>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</si>
  <si>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</si>
  <si>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</si>
  <si>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</si>
  <si>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</si>
  <si>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</si>
  <si>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</si>
  <si>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</si>
  <si>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</si>
  <si>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</si>
  <si>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</si>
  <si>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</si>
  <si>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</si>
  <si>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</si>
  <si>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</si>
  <si>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</si>
  <si>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</si>
  <si>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</si>
  <si>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</si>
  <si>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</si>
  <si>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</si>
  <si>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</si>
  <si>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</si>
  <si>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</si>
  <si>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</si>
  <si>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</si>
  <si>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</si>
  <si>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</si>
  <si>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</si>
  <si>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</si>
  <si>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</si>
  <si>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</si>
  <si>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</si>
  <si>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</si>
  <si>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</si>
  <si>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</si>
  <si>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</si>
  <si>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</si>
  <si>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</si>
  <si>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</si>
  <si>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</si>
  <si>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</si>
  <si>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</si>
  <si>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</si>
  <si>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</si>
  <si>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</si>
  <si>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</si>
  <si>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</si>
  <si>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</si>
  <si>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</si>
  <si>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</si>
  <si>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</si>
  <si>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</si>
  <si>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</si>
  <si>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</si>
  <si>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</si>
  <si>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</si>
  <si>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</si>
  <si>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</si>
  <si>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</si>
  <si>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</si>
  <si>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</si>
  <si>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</si>
  <si>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</si>
  <si>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</si>
  <si>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</si>
  <si>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</si>
  <si>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</si>
  <si>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</si>
  <si>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</si>
  <si>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</si>
  <si>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</si>
  <si>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</si>
  <si>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</si>
  <si>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</si>
  <si>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</si>
  <si>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</si>
  <si>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</si>
  <si>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</si>
  <si>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</si>
  <si>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</si>
  <si>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</si>
  <si>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</si>
  <si>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</si>
  <si>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</si>
  <si>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</si>
  <si>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</si>
  <si>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</si>
  <si>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</si>
  <si>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</si>
  <si>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</si>
  <si>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</si>
  <si>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</si>
  <si>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</si>
  <si>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</si>
  <si>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</si>
  <si>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</si>
  <si>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</si>
  <si>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</si>
  <si>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</si>
  <si>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</si>
  <si>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</si>
  <si>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</si>
  <si>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</si>
  <si>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</si>
  <si>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</si>
  <si>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</si>
  <si>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</si>
  <si>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</si>
  <si>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</si>
  <si>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</si>
  <si>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</si>
  <si>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</si>
  <si>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</si>
  <si>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</si>
  <si>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</si>
  <si>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</si>
  <si>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</si>
  <si>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</si>
  <si>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</si>
  <si>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</si>
  <si>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</si>
  <si>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</si>
  <si>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</si>
  <si>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</si>
  <si>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</si>
  <si>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</si>
  <si>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</si>
  <si>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</si>
  <si>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</si>
  <si>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</si>
  <si>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</si>
  <si>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</si>
  <si>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</si>
  <si>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</si>
  <si>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</si>
  <si>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</si>
  <si>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</si>
  <si>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</si>
  <si>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</si>
  <si>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</si>
  <si>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</si>
  <si>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</si>
  <si>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</si>
  <si>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</si>
  <si>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</si>
  <si>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</si>
  <si>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</si>
  <si>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</si>
  <si>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</si>
  <si>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</si>
  <si>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</si>
  <si>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</si>
  <si>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</si>
  <si>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</si>
  <si>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</si>
  <si>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</si>
  <si>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</si>
  <si>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</si>
  <si>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</si>
  <si>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</si>
  <si>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</si>
  <si>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</si>
  <si>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</si>
  <si>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</si>
  <si>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</si>
  <si>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</si>
  <si>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</si>
  <si>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</si>
  <si>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</si>
  <si>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</si>
  <si>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</si>
  <si>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</si>
  <si>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</si>
  <si>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</si>
  <si>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</si>
  <si>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</si>
  <si>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</si>
  <si>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</si>
  <si>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</si>
  <si>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</si>
  <si>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</si>
  <si>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</si>
  <si>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</si>
  <si>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</si>
  <si>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</si>
  <si>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</si>
  <si>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</si>
  <si>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</si>
  <si>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</si>
  <si>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</si>
  <si>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</si>
  <si>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</si>
  <si>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</si>
  <si>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</si>
  <si>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</si>
  <si>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</si>
  <si>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</si>
  <si>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</si>
  <si>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</si>
  <si>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</si>
  <si>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</si>
  <si>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</si>
  <si>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</si>
  <si>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</si>
  <si>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</si>
  <si>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</si>
  <si>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</si>
  <si>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</si>
  <si>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</si>
  <si>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</si>
  <si>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</si>
  <si>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</si>
  <si>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</si>
  <si>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</si>
  <si>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</si>
  <si>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</si>
  <si>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</si>
  <si>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</si>
  <si>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</si>
  <si>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</si>
  <si>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</si>
  <si>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</si>
  <si>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</si>
  <si>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</si>
  <si>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</si>
  <si>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</si>
  <si>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</si>
  <si>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</si>
  <si>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</si>
  <si>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</si>
  <si>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</si>
  <si>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</si>
  <si>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</si>
  <si>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</si>
  <si>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</si>
  <si>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</si>
  <si>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</si>
  <si>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</si>
  <si>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</si>
  <si>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</si>
  <si>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</si>
  <si>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</si>
  <si>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</si>
  <si>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</si>
  <si>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</si>
  <si>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</si>
  <si>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</si>
  <si>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</si>
  <si>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</si>
  <si>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</si>
  <si>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</si>
  <si>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</si>
  <si>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</si>
  <si>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</si>
  <si>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</si>
  <si>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</si>
  <si>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</si>
  <si>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</si>
  <si>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</si>
  <si>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</si>
  <si>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</si>
  <si>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</si>
  <si>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</si>
  <si>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</si>
  <si>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</si>
  <si>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</si>
  <si>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</si>
  <si>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</si>
  <si>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</si>
  <si>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</si>
  <si>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</si>
  <si>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</si>
  <si>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</si>
  <si>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</si>
  <si>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</si>
  <si>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</si>
  <si>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</si>
  <si>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</si>
  <si>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</si>
  <si>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</si>
  <si>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</si>
  <si>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</si>
  <si>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</si>
  <si>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</si>
  <si>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</si>
  <si>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</si>
  <si>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</si>
  <si>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</si>
  <si>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</si>
  <si>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</si>
  <si>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</si>
  <si>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</si>
  <si>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</si>
  <si>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</si>
  <si>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</si>
  <si>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</si>
  <si>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</si>
  <si>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</si>
  <si>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</si>
  <si>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</si>
  <si>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</si>
  <si>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</si>
  <si>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</si>
  <si>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</si>
  <si>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</si>
  <si>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</si>
  <si>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</si>
  <si>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</si>
  <si>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</si>
  <si>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</si>
  <si>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</si>
  <si>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</si>
  <si>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</si>
  <si>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</si>
  <si>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</si>
  <si>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</si>
  <si>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</si>
  <si>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</si>
  <si>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</si>
  <si>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</si>
  <si>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</si>
  <si>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</si>
  <si>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</si>
  <si>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</si>
  <si>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</si>
  <si>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</si>
  <si>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</si>
  <si>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</si>
  <si>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</si>
  <si>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</si>
  <si>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</si>
  <si>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</si>
  <si>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</si>
  <si>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</si>
  <si>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</si>
  <si>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</si>
  <si>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</si>
  <si>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</si>
  <si>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</si>
  <si>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</si>
  <si>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</si>
  <si>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</si>
  <si>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</si>
  <si>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</si>
  <si>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</si>
  <si>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</si>
  <si>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</si>
  <si>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</si>
  <si>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</si>
  <si>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</si>
  <si>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</si>
  <si>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</si>
  <si>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</si>
  <si>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</si>
  <si>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</si>
  <si>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</si>
  <si>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</si>
  <si>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</si>
  <si>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</si>
  <si>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</si>
  <si>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</si>
  <si>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</si>
  <si>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</si>
  <si>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</si>
  <si>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</si>
  <si>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</si>
  <si>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</si>
  <si>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</si>
  <si>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</si>
  <si>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</si>
  <si>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</si>
  <si>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</si>
  <si>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</si>
  <si>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</si>
  <si>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</si>
  <si>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</si>
  <si>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</si>
  <si>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</si>
  <si>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</si>
  <si>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</si>
  <si>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</si>
  <si>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</si>
  <si>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</si>
  <si>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</si>
  <si>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</si>
  <si>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</si>
  <si>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</si>
  <si>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</si>
  <si>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</si>
  <si>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</si>
  <si>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</si>
  <si>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</si>
  <si>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</si>
  <si>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</si>
  <si>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</si>
  <si>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</si>
  <si>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</si>
  <si>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</si>
  <si>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</si>
  <si>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</si>
  <si>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</si>
  <si>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</si>
  <si>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</si>
  <si>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</si>
  <si>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</si>
  <si>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</si>
  <si>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</si>
  <si>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</si>
  <si>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</si>
  <si>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</si>
  <si>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</si>
  <si>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</si>
  <si>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</si>
  <si>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</si>
  <si>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</si>
  <si>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</si>
  <si>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</si>
  <si>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</si>
  <si>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</si>
  <si>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</si>
  <si>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</si>
  <si>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</si>
  <si>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</si>
  <si>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</si>
  <si>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</si>
  <si>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</si>
  <si>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</si>
  <si>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</si>
  <si>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</si>
  <si>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</si>
  <si>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</si>
  <si>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</si>
  <si>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</si>
  <si>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</si>
  <si>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</si>
  <si>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</si>
  <si>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</si>
  <si>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</si>
  <si>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</si>
  <si>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</si>
  <si>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</si>
  <si>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</si>
  <si>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</si>
  <si>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</si>
  <si>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</si>
  <si>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</si>
  <si>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</si>
  <si>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</si>
  <si>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</si>
  <si>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</si>
  <si>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</si>
  <si>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</si>
  <si>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</si>
  <si>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</si>
  <si>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</si>
  <si>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</si>
  <si>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</si>
  <si>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</si>
  <si>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</si>
  <si>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</si>
  <si>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</si>
  <si>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</si>
  <si>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</si>
  <si>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</si>
  <si>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</si>
  <si>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</si>
  <si>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</si>
  <si>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</si>
  <si>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</si>
  <si>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</si>
  <si>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</si>
  <si>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</si>
  <si>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</si>
  <si>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</si>
  <si>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</si>
  <si>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</si>
  <si>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</si>
  <si>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</si>
  <si>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</si>
  <si>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</si>
  <si>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</si>
  <si>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</si>
  <si>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</si>
  <si>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</si>
  <si>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</si>
  <si>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</si>
  <si>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</si>
  <si>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</si>
  <si>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</si>
  <si>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</si>
  <si>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</si>
  <si>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</si>
  <si>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</si>
  <si>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</si>
  <si>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</si>
  <si>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</si>
  <si>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</si>
  <si>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</si>
  <si>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</si>
  <si>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</si>
  <si>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</si>
  <si>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</si>
  <si>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</si>
  <si>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</si>
  <si>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</si>
  <si>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</si>
  <si>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</si>
  <si>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</si>
  <si>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</si>
  <si>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</si>
  <si>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</si>
  <si>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</si>
  <si>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</si>
  <si>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</si>
  <si>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</si>
  <si>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</si>
  <si>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</si>
  <si>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</si>
  <si>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</si>
  <si>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</si>
  <si>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</si>
  <si>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</si>
  <si>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</si>
  <si>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</si>
  <si>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</si>
  <si>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</si>
  <si>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</si>
  <si>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</si>
  <si>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</si>
  <si>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</si>
  <si>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</si>
  <si>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</si>
  <si>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</si>
  <si>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</si>
  <si>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</si>
  <si>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</si>
  <si>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</si>
  <si>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</si>
  <si>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</si>
  <si>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</si>
  <si>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</si>
  <si>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</si>
  <si>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</si>
  <si>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</si>
  <si>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</si>
  <si>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</si>
  <si>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</si>
  <si>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</si>
  <si>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</si>
  <si>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</si>
  <si>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</si>
  <si>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</si>
  <si>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</si>
  <si>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</si>
  <si>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</si>
  <si>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</si>
  <si>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</si>
  <si>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</si>
  <si>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</si>
  <si>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</si>
  <si>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</si>
  <si>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</si>
  <si>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</si>
  <si>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</si>
  <si>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</si>
  <si>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</si>
  <si>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</si>
  <si>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</si>
  <si>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</si>
  <si>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</si>
  <si>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</si>
  <si>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</si>
  <si>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</si>
  <si>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</si>
  <si>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</si>
  <si>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</si>
  <si>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</si>
  <si>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</si>
  <si>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</si>
  <si>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</si>
  <si>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</si>
  <si>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</si>
  <si>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</si>
  <si>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</si>
  <si>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</si>
  <si>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</si>
  <si>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</si>
  <si>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</si>
  <si>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</si>
  <si>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</si>
  <si>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</si>
  <si>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</si>
  <si>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</si>
  <si>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</si>
  <si>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</si>
  <si>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</si>
  <si>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</si>
  <si>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</si>
  <si>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</si>
  <si>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</si>
  <si>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</si>
  <si>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</si>
  <si>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</si>
  <si>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</si>
  <si>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</si>
  <si>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</si>
  <si>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</si>
  <si>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</si>
  <si>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</si>
  <si>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</si>
  <si>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</si>
  <si>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</si>
  <si>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</si>
  <si>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</si>
  <si>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</si>
  <si>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</si>
  <si>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</si>
  <si>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</si>
  <si>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</si>
  <si>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</si>
  <si>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</si>
  <si>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</si>
  <si>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</si>
  <si>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</si>
  <si>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</si>
  <si>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</si>
  <si>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</si>
  <si>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</si>
  <si>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</si>
  <si>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</si>
  <si>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</si>
  <si>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</si>
  <si>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</si>
  <si>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</si>
  <si>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</si>
  <si>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</si>
  <si>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</si>
  <si>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</si>
  <si>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</si>
  <si>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</si>
  <si>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</si>
  <si>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</si>
  <si>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</si>
  <si>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</si>
  <si>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</si>
  <si>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</si>
  <si>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</si>
  <si>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</si>
  <si>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</si>
  <si>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</si>
  <si>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</si>
  <si>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</si>
  <si>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</si>
  <si>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</si>
  <si>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</si>
  <si>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</si>
  <si>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</si>
  <si>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</si>
  <si>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</si>
  <si>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</si>
  <si>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</si>
  <si>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</si>
  <si>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</si>
  <si>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</si>
  <si>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</si>
  <si>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</si>
  <si>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</si>
  <si>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</si>
  <si>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</si>
  <si>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</si>
  <si>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</si>
  <si>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</si>
  <si>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</si>
  <si>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</si>
  <si>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</si>
  <si>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</si>
  <si>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</si>
  <si>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</si>
  <si>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</si>
  <si>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</si>
  <si>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</si>
  <si>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</si>
  <si>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</si>
  <si>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</si>
  <si>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</si>
  <si>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</si>
  <si>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</si>
  <si>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</si>
  <si>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</si>
  <si>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</si>
  <si>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</si>
  <si>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</si>
  <si>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</si>
  <si>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</si>
  <si>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</si>
  <si>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</si>
  <si>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</si>
  <si>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</si>
  <si>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</si>
  <si>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</si>
  <si>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</si>
  <si>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</si>
  <si>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</si>
  <si>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</si>
  <si>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</si>
  <si>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</si>
  <si>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</si>
  <si>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</si>
  <si>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</si>
  <si>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</si>
  <si>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</si>
  <si>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</si>
  <si>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</si>
  <si>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</si>
  <si>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</si>
  <si>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</si>
  <si>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</si>
  <si>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</si>
  <si>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</si>
  <si>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</si>
  <si>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</si>
  <si>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</si>
  <si>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</si>
  <si>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</si>
  <si>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</si>
  <si>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</si>
  <si>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</si>
  <si>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</si>
  <si>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</si>
  <si>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</si>
  <si>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</si>
  <si>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</si>
  <si>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</si>
  <si>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</si>
  <si>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</si>
  <si>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</si>
  <si>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</si>
  <si>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</si>
  <si>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</si>
  <si>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</si>
  <si>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</si>
  <si>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</si>
  <si>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</si>
  <si>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</si>
  <si>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</si>
  <si>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</si>
  <si>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</si>
  <si>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</si>
  <si>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</si>
  <si>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</si>
  <si>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</si>
  <si>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</si>
  <si>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</si>
  <si>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</si>
  <si>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</si>
  <si>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</si>
  <si>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</si>
  <si>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</si>
  <si>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</si>
  <si>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</si>
  <si>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</si>
  <si>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</si>
  <si>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</si>
  <si>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</si>
  <si>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</si>
  <si>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</si>
  <si>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</si>
  <si>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</si>
  <si>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</si>
  <si>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</si>
  <si>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</si>
  <si>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</si>
  <si>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</si>
  <si>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</si>
  <si>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</si>
  <si>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</si>
  <si>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</si>
  <si>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</si>
  <si>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</si>
  <si>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</si>
  <si>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</si>
  <si>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</si>
  <si>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</si>
  <si>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</si>
  <si>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</si>
  <si>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</si>
  <si>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</si>
  <si>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</si>
  <si>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</si>
  <si>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</si>
  <si>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</si>
  <si>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</si>
  <si>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</si>
  <si>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</si>
  <si>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</si>
  <si>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</si>
  <si>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</si>
  <si>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</si>
  <si>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</si>
  <si>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</si>
  <si>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</si>
  <si>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</si>
  <si>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</si>
  <si>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</si>
  <si>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</si>
  <si>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</si>
  <si>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</si>
  <si>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</si>
  <si>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</si>
  <si>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</si>
  <si>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</si>
  <si>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</si>
  <si>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</si>
  <si>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</si>
  <si>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</si>
  <si>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</si>
  <si>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</si>
  <si>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</si>
  <si>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</si>
  <si>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</si>
  <si>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</si>
  <si>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</si>
  <si>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</si>
  <si>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</si>
  <si>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</si>
  <si>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</si>
  <si>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</si>
  <si>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</si>
  <si>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</si>
  <si>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</si>
  <si>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</si>
  <si>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</si>
  <si>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</si>
  <si>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</si>
  <si>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</si>
  <si>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</si>
  <si>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</si>
  <si>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</si>
  <si>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</si>
  <si>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</si>
  <si>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</si>
  <si>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</si>
  <si>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</si>
  <si>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</si>
  <si>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</si>
  <si>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</si>
  <si>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</si>
  <si>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</si>
  <si>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</si>
  <si>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</si>
  <si>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</si>
  <si>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</si>
  <si>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</si>
  <si>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</si>
  <si>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</si>
  <si>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</si>
  <si>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</si>
  <si>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</si>
  <si>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</si>
  <si>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</si>
  <si>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</si>
  <si>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</si>
  <si>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</si>
  <si>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</si>
  <si>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</si>
  <si>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</si>
  <si>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</si>
  <si>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</si>
  <si>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</si>
  <si>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</si>
  <si>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</si>
  <si>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</si>
  <si>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</si>
  <si>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</si>
  <si>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</si>
  <si>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</si>
  <si>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</si>
  <si>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</si>
  <si>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</si>
  <si>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</si>
  <si>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</si>
  <si>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</si>
  <si>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</si>
  <si>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</si>
  <si>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</si>
  <si>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</si>
  <si>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</si>
  <si>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</si>
  <si>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</si>
  <si>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</si>
  <si>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</si>
  <si>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</si>
  <si>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</si>
  <si>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</si>
  <si>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</si>
  <si>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</si>
  <si>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</si>
  <si>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</si>
  <si>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</si>
  <si>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</si>
  <si>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</si>
  <si>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</si>
  <si>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</si>
  <si>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</si>
  <si>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</si>
  <si>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</si>
  <si>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</si>
  <si>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</si>
  <si>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</si>
  <si>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</si>
  <si>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</si>
  <si>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</si>
  <si>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</si>
  <si>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</si>
  <si>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</si>
  <si>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</si>
  <si>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</si>
  <si>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</si>
  <si>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</si>
  <si>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</si>
  <si>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</si>
  <si>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</si>
  <si>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</si>
  <si>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</si>
  <si>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</si>
  <si>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</si>
  <si>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</si>
  <si>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</si>
  <si>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</si>
  <si>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</si>
  <si>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</si>
  <si>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</si>
  <si>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</si>
  <si>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</si>
  <si>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</si>
  <si>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</si>
  <si>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</si>
  <si>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</si>
  <si>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</si>
  <si>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</si>
  <si>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</si>
  <si>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</si>
  <si>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</si>
  <si>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</si>
  <si>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</si>
  <si>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</si>
  <si>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</si>
  <si>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</si>
  <si>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</si>
  <si>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</si>
  <si>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</si>
  <si>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</si>
  <si>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</si>
  <si>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</si>
  <si>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</si>
  <si>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</si>
  <si>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</si>
  <si>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</si>
  <si>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</si>
  <si>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</si>
  <si>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</si>
  <si>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</si>
  <si>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</si>
  <si>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</si>
  <si>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</si>
  <si>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</si>
  <si>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</si>
  <si>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</si>
  <si>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</si>
  <si>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</si>
  <si>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</si>
  <si>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</si>
  <si>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</si>
  <si>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</si>
  <si>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</si>
  <si>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</si>
  <si>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</si>
  <si>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</si>
  <si>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</si>
  <si>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</si>
  <si>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</si>
  <si>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</si>
  <si>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</si>
  <si>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</si>
  <si>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</si>
  <si>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</si>
  <si>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</si>
  <si>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</si>
  <si>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</si>
  <si>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</si>
  <si>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</si>
  <si>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</si>
  <si>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</si>
  <si>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</si>
  <si>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</si>
  <si>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</si>
  <si>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</si>
  <si>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</si>
  <si>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</si>
  <si>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</si>
  <si>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</si>
  <si>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</si>
  <si>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</si>
  <si>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</si>
  <si>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</si>
  <si>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</si>
  <si>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</si>
  <si>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</si>
  <si>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</si>
  <si>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</si>
  <si>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</si>
  <si>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</si>
  <si>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</si>
  <si>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</si>
  <si>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</si>
  <si>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</si>
  <si>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</si>
  <si>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</si>
  <si>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</si>
  <si>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</si>
  <si>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</si>
  <si>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</si>
  <si>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</si>
  <si>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</si>
  <si>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</si>
  <si>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</si>
  <si>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</si>
  <si>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</si>
  <si>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</si>
  <si>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</si>
  <si>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</si>
  <si>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</si>
  <si>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</si>
  <si>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</si>
  <si>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</si>
  <si>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</si>
  <si>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</si>
  <si>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</si>
  <si>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</si>
  <si>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</si>
  <si>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</si>
  <si>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</si>
  <si>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</si>
  <si>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</si>
  <si>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</si>
  <si>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</si>
  <si>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</si>
  <si>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</si>
  <si>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</si>
  <si>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</si>
  <si>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</si>
  <si>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</si>
  <si>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</si>
  <si>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</si>
  <si>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</si>
  <si>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</si>
  <si>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</si>
  <si>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</si>
  <si>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</si>
  <si>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</si>
  <si>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</si>
  <si>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</si>
  <si>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</si>
  <si>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</si>
  <si>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</si>
  <si>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</si>
  <si>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</si>
  <si>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</si>
  <si>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</si>
  <si>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</si>
  <si>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</si>
  <si>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</si>
  <si>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</si>
  <si>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</si>
  <si>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</si>
  <si>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</si>
  <si>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</si>
  <si>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</si>
  <si>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</si>
  <si>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</si>
  <si>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</si>
  <si>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</si>
  <si>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</si>
  <si>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</si>
  <si>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</si>
  <si>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</si>
  <si>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</si>
  <si>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</si>
  <si>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</si>
  <si>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</si>
  <si>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</si>
  <si>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</si>
  <si>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</si>
  <si>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</si>
  <si>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</si>
  <si>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</si>
  <si>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</si>
  <si>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</si>
  <si>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</si>
  <si>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</si>
  <si>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</si>
  <si>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</si>
  <si>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</si>
  <si>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</si>
  <si>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</si>
  <si>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</si>
  <si>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</si>
  <si>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</si>
  <si>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</si>
  <si>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</si>
  <si>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</si>
  <si>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</si>
  <si>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</si>
  <si>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</si>
  <si>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</si>
  <si>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</si>
  <si>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</si>
  <si>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</si>
  <si>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</si>
  <si>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</si>
  <si>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</si>
  <si>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</si>
  <si>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</si>
  <si>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</si>
  <si>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</si>
  <si>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</si>
  <si>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</si>
  <si>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</si>
  <si>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</si>
  <si>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</si>
  <si>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</si>
  <si>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</si>
  <si>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</si>
  <si>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</si>
  <si>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</si>
  <si>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</si>
  <si>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</si>
  <si>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</si>
  <si>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</si>
  <si>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</si>
  <si>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</si>
  <si>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</si>
  <si>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</si>
  <si>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</si>
  <si>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</si>
  <si>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</si>
  <si>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</si>
  <si>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</si>
  <si>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</si>
  <si>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</si>
  <si>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</si>
  <si>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</si>
  <si>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</si>
  <si>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</si>
  <si>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</si>
  <si>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</si>
  <si>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</si>
  <si>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</si>
  <si>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</si>
  <si>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</si>
  <si>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</si>
  <si>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</si>
  <si>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</si>
  <si>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</si>
  <si>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</si>
  <si>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</si>
  <si>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</si>
  <si>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</si>
  <si>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</si>
  <si>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</si>
  <si>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</si>
  <si>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</si>
  <si>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</si>
  <si>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</si>
  <si>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</si>
  <si>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</si>
  <si>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</si>
  <si>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</si>
  <si>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</si>
  <si>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</si>
  <si>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</si>
  <si>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</si>
  <si>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</si>
  <si>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</si>
  <si>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</si>
  <si>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</si>
  <si>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</si>
  <si>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</si>
  <si>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</si>
  <si>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</si>
  <si>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</si>
  <si>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</si>
  <si>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</si>
  <si>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</si>
  <si>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</si>
  <si>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</si>
  <si>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</si>
  <si>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</si>
  <si>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</si>
  <si>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</si>
  <si>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</si>
  <si>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</si>
  <si>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</si>
  <si>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</si>
  <si>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</si>
  <si>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</si>
  <si>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</si>
  <si>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</si>
  <si>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</si>
  <si>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</si>
  <si>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</si>
  <si>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</si>
  <si>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</si>
  <si>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</si>
  <si>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</si>
  <si>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</si>
  <si>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</si>
  <si>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</si>
  <si>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</si>
  <si>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</si>
  <si>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</si>
  <si>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</si>
  <si>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</si>
  <si>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</si>
  <si>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</si>
  <si>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</si>
  <si>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</si>
  <si>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</si>
  <si>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</si>
  <si>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</si>
  <si>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</si>
  <si>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</si>
  <si>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</si>
  <si>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</si>
  <si>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</si>
  <si>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</si>
  <si>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</si>
  <si>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</si>
  <si>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</si>
  <si>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</si>
  <si>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</si>
  <si>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</si>
  <si>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</si>
  <si>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</si>
  <si>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</si>
  <si>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</si>
  <si>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</si>
  <si>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</si>
  <si>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</si>
  <si>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</si>
  <si>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</si>
  <si>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</si>
  <si>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</si>
  <si>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</si>
  <si>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</si>
  <si>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</si>
  <si>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</si>
  <si>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</si>
  <si>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</si>
  <si>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</si>
  <si>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</si>
  <si>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</si>
  <si>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</si>
  <si>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</si>
  <si>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</si>
  <si>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</si>
  <si>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</si>
  <si>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</si>
  <si>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</si>
  <si>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</si>
  <si>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</si>
  <si>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</si>
  <si>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</si>
  <si>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</si>
  <si>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</si>
  <si>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</si>
  <si>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</si>
  <si>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</si>
  <si>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</si>
  <si>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</si>
  <si>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</si>
  <si>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</si>
  <si>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</si>
  <si>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</si>
  <si>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</si>
  <si>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</si>
  <si>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</si>
  <si>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</si>
  <si>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</si>
  <si>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</si>
  <si>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</si>
  <si>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</si>
  <si>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</si>
  <si>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</si>
  <si>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</si>
  <si>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</si>
  <si>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</si>
  <si>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</si>
  <si>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</si>
  <si>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</si>
  <si>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</si>
  <si>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</si>
  <si>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</si>
  <si>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</si>
  <si>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</si>
  <si>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</si>
  <si>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</si>
  <si>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</si>
  <si>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</si>
  <si>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</si>
  <si>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</si>
  <si>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</si>
  <si>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</si>
  <si>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</si>
  <si>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</si>
  <si>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</si>
  <si>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</si>
  <si>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</si>
  <si>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</si>
  <si>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</si>
  <si>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</si>
  <si>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</si>
  <si>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</si>
  <si>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</si>
  <si>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</si>
  <si>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</si>
  <si>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</si>
  <si>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</si>
  <si>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</si>
  <si>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</si>
  <si>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</si>
  <si>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</si>
  <si>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</si>
  <si>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</si>
  <si>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</si>
  <si>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</si>
  <si>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</si>
  <si>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</si>
  <si>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</si>
  <si>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</si>
  <si>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</si>
  <si>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</si>
  <si>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</si>
  <si>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</si>
  <si>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</si>
  <si>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</si>
  <si>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</si>
  <si>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</si>
  <si>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</si>
  <si>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</si>
  <si>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</si>
  <si>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</si>
  <si>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</si>
  <si>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</si>
  <si>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</si>
  <si>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</si>
  <si>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</si>
  <si>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</si>
  <si>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</si>
  <si>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</si>
  <si>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</si>
  <si>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</si>
  <si>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</si>
  <si>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</si>
  <si>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</si>
  <si>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</si>
  <si>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</si>
  <si>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</si>
  <si>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</si>
  <si>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</si>
  <si>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</si>
  <si>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</si>
  <si>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</si>
  <si>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</si>
  <si>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</si>
  <si>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</si>
  <si>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</si>
  <si>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</si>
  <si>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</si>
  <si>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</si>
  <si>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</si>
  <si>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</si>
  <si>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</si>
  <si>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</si>
  <si>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</si>
  <si>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</si>
  <si>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</si>
  <si>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</si>
  <si>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</si>
  <si>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</si>
  <si>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</si>
  <si>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</si>
  <si>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</si>
  <si>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</si>
  <si>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</si>
  <si>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</si>
  <si>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</si>
  <si>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</si>
  <si>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</si>
  <si>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</si>
  <si>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</si>
  <si>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</si>
  <si>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</si>
  <si>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</si>
  <si>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</si>
  <si>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</si>
  <si>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</si>
  <si>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</si>
  <si>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</si>
  <si>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</si>
  <si>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</si>
  <si>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</si>
  <si>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</si>
  <si>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</si>
  <si>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</si>
  <si>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</si>
  <si>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</si>
  <si>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</si>
  <si>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</si>
  <si>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</si>
  <si>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</si>
  <si>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</si>
  <si>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</si>
  <si>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</si>
  <si>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</si>
  <si>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</si>
  <si>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</si>
  <si>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</si>
  <si>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</si>
  <si>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</si>
  <si>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</si>
  <si>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</si>
  <si>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</si>
  <si>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</si>
  <si>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</si>
  <si>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</si>
  <si>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</si>
  <si>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</si>
  <si>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</si>
  <si>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</si>
  <si>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</si>
  <si>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</si>
  <si>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</si>
  <si>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</si>
  <si>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</si>
  <si>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</si>
  <si>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</si>
  <si>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</si>
  <si>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</si>
  <si>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</si>
  <si>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</si>
  <si>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</si>
  <si>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</si>
  <si>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</si>
  <si>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</si>
  <si>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</si>
  <si>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</si>
  <si>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</si>
  <si>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</si>
  <si>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</si>
  <si>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</si>
  <si>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</si>
  <si>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</si>
  <si>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</si>
  <si>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</si>
  <si>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</si>
  <si>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</si>
  <si>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</si>
  <si>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</si>
  <si>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</si>
  <si>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</si>
  <si>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</si>
  <si>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</si>
  <si>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</si>
  <si>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</si>
  <si>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</si>
  <si>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</si>
  <si>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</si>
  <si>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</si>
  <si>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</si>
  <si>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</si>
  <si>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</si>
  <si>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</si>
  <si>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</si>
  <si>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</si>
  <si>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</si>
  <si>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</si>
  <si>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</si>
  <si>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</si>
  <si>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</si>
  <si>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</si>
  <si>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</si>
  <si>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</si>
  <si>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</si>
  <si>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</si>
  <si>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</si>
  <si>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</si>
  <si>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</si>
  <si>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</si>
  <si>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</si>
  <si>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</si>
  <si>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</si>
  <si>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</si>
  <si>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</si>
  <si>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</si>
  <si>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</si>
  <si>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</si>
  <si>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</si>
  <si>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</si>
  <si>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</si>
  <si>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</si>
  <si>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</si>
  <si>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</si>
  <si>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</si>
  <si>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</si>
  <si>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</si>
  <si>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</si>
  <si>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</si>
  <si>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</si>
  <si>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</si>
  <si>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</si>
  <si>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</si>
  <si>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</si>
  <si>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</si>
  <si>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</si>
  <si>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</si>
  <si>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</si>
  <si>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</si>
  <si>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</si>
  <si>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</si>
  <si>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</si>
  <si>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</si>
  <si>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</si>
  <si>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</si>
  <si>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</si>
  <si>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</si>
  <si>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</si>
  <si>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</si>
  <si>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</si>
  <si>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</si>
  <si>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</si>
  <si>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</si>
  <si>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</si>
  <si>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</si>
  <si>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</si>
  <si>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</si>
  <si>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</si>
  <si>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</si>
  <si>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</si>
  <si>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</si>
  <si>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</si>
  <si>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</si>
  <si>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</si>
  <si>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</si>
  <si>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</si>
  <si>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</si>
  <si>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</si>
  <si>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</si>
  <si>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</si>
  <si>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</si>
  <si>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</si>
  <si>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</si>
  <si>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</si>
  <si>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</si>
  <si>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</si>
  <si>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</si>
  <si>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</si>
  <si>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</si>
  <si>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</si>
  <si>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</si>
  <si>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</si>
  <si>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</si>
  <si>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</si>
  <si>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</si>
  <si>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</si>
  <si>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</si>
  <si>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</si>
  <si>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</si>
  <si>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</si>
  <si>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</si>
  <si>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</si>
  <si>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</si>
  <si>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</si>
  <si>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</si>
  <si>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</si>
  <si>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</si>
  <si>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</si>
  <si>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</si>
  <si>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</si>
  <si>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</si>
  <si>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</si>
  <si>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</si>
  <si>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</si>
  <si>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</si>
  <si>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</si>
  <si>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</si>
  <si>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</si>
  <si>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</si>
  <si>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</si>
  <si>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</si>
  <si>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</si>
  <si>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</si>
  <si>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</si>
  <si>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</si>
  <si>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</si>
  <si>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</si>
  <si>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</si>
  <si>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</si>
  <si>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</si>
  <si>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</si>
  <si>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</si>
  <si>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</si>
  <si>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</si>
  <si>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</si>
  <si>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</si>
  <si>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</si>
  <si>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</si>
  <si>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</si>
  <si>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</si>
  <si>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</si>
  <si>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</si>
  <si>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</si>
  <si>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</si>
  <si>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</si>
  <si>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</si>
  <si>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</si>
  <si>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</si>
  <si>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</si>
  <si>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</si>
  <si>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</si>
  <si>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</si>
  <si>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</si>
  <si>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</si>
  <si>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</si>
  <si>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</si>
  <si>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</si>
  <si>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</si>
  <si>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</si>
  <si>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</si>
  <si>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</si>
  <si>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</si>
  <si>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</si>
  <si>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</si>
  <si>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</si>
  <si>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</si>
  <si>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</si>
  <si>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</si>
  <si>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</si>
  <si>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</si>
  <si>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</si>
  <si>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</si>
  <si>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</si>
  <si>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</si>
  <si>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</si>
  <si>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</si>
  <si>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</si>
  <si>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</si>
  <si>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</si>
  <si>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</si>
  <si>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</si>
  <si>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</si>
  <si>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</si>
  <si>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</si>
  <si>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</si>
  <si>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</si>
  <si>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</si>
  <si>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</si>
  <si>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</si>
  <si>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</si>
  <si>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</si>
  <si>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</si>
  <si>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</si>
  <si>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</si>
  <si>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</si>
  <si>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</si>
  <si>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</si>
  <si>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</si>
  <si>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</si>
  <si>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</si>
  <si>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</si>
  <si>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</si>
  <si>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</si>
  <si>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</si>
  <si>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</si>
  <si>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</si>
  <si>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</si>
  <si>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</si>
  <si>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</si>
  <si>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</si>
  <si>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</si>
  <si>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</si>
  <si>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</si>
  <si>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</si>
  <si>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</si>
  <si>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</si>
  <si>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</si>
  <si>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</si>
  <si>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</si>
  <si>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</si>
  <si>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</si>
  <si>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</si>
  <si>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</si>
  <si>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</si>
  <si>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</si>
  <si>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</si>
  <si>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</si>
  <si>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</si>
  <si>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</si>
  <si>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</si>
  <si>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</si>
  <si>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</si>
  <si>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</si>
  <si>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</si>
  <si>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</si>
  <si>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</si>
  <si>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</si>
  <si>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</si>
  <si>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</si>
  <si>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</si>
  <si>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</si>
  <si>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</si>
  <si>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</si>
  <si>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</si>
  <si>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</si>
  <si>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</si>
  <si>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</si>
  <si>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</si>
  <si>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</si>
  <si>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</si>
  <si>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</si>
  <si>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</si>
  <si>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</si>
  <si>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</si>
  <si>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</si>
  <si>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</si>
  <si>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</si>
  <si>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</si>
  <si>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</si>
  <si>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</si>
  <si>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</si>
  <si>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</si>
  <si>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</si>
  <si>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</si>
  <si>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</si>
  <si>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</si>
  <si>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</si>
  <si>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</si>
  <si>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</si>
  <si>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</si>
  <si>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</si>
  <si>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</si>
  <si>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</si>
  <si>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</si>
  <si>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</si>
  <si>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</si>
  <si>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</si>
  <si>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</si>
  <si>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</si>
  <si>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</si>
  <si>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</si>
  <si>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</si>
  <si>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</si>
  <si>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</si>
  <si>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</si>
  <si>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</si>
  <si>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</si>
  <si>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</si>
  <si>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</si>
  <si>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</si>
  <si>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</si>
  <si>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</si>
  <si>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</si>
  <si>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</si>
  <si>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</si>
  <si>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</si>
  <si>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</si>
  <si>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</si>
  <si>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</si>
  <si>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</si>
  <si>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</si>
  <si>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</si>
  <si>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</si>
  <si>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</si>
  <si>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</si>
  <si>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</si>
  <si>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</si>
  <si>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</si>
  <si>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</si>
  <si>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</si>
  <si>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</si>
  <si>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</si>
  <si>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</si>
  <si>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</si>
  <si>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</si>
  <si>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</si>
  <si>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</si>
  <si>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</si>
  <si>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</si>
  <si>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</si>
  <si>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</si>
  <si>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</si>
  <si>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</si>
  <si>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</si>
  <si>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</si>
  <si>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</si>
  <si>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</si>
  <si>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</si>
  <si>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</si>
  <si>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</si>
  <si>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</si>
  <si>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</si>
  <si>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</si>
  <si>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</si>
  <si>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</si>
  <si>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</si>
  <si>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</si>
  <si>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</si>
  <si>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</si>
  <si>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</si>
  <si>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</si>
  <si>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</si>
  <si>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</si>
  <si>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</si>
  <si>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</si>
  <si>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</si>
  <si>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</si>
  <si>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</si>
  <si>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</si>
  <si>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</si>
  <si>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</si>
  <si>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</si>
  <si>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</si>
  <si>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</si>
  <si>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</si>
  <si>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</si>
  <si>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</si>
  <si>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</si>
  <si>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</si>
  <si>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</si>
  <si>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</si>
  <si>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</si>
  <si>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</si>
  <si>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</si>
  <si>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</si>
  <si>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</si>
  <si>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</si>
  <si>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</si>
  <si>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</si>
  <si>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</si>
  <si>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</si>
  <si>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</si>
  <si>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</si>
  <si>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</si>
  <si>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</si>
  <si>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</si>
  <si>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</si>
  <si>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</si>
  <si>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</si>
  <si>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</si>
  <si>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</si>
  <si>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</si>
  <si>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</si>
  <si>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</si>
  <si>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</si>
  <si>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</si>
  <si>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</si>
  <si>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</si>
  <si>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</si>
  <si>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</si>
  <si>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</si>
  <si>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</si>
  <si>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</si>
  <si>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</si>
  <si>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</si>
  <si>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</si>
  <si>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</si>
  <si>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</si>
  <si>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</si>
  <si>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</si>
  <si>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</si>
  <si>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</si>
  <si>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</si>
  <si>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</si>
  <si>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</si>
  <si>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</si>
  <si>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</si>
  <si>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</si>
  <si>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</si>
  <si>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</si>
  <si>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</si>
  <si>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</si>
  <si>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</si>
  <si>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</si>
  <si>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</si>
  <si>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</si>
  <si>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</si>
  <si>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</si>
  <si>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</si>
  <si>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</si>
  <si>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</si>
  <si>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</si>
  <si>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</si>
  <si>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</si>
  <si>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</si>
  <si>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</si>
  <si>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</si>
  <si>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</si>
  <si>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</si>
  <si>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</si>
  <si>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</si>
  <si>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</si>
  <si>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</si>
  <si>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</si>
  <si>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</si>
  <si>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</si>
  <si>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</si>
  <si>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</si>
  <si>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</si>
  <si>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</si>
  <si>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</si>
  <si>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</si>
  <si>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</si>
  <si>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</si>
  <si>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</si>
  <si>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</si>
  <si>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</si>
  <si>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</si>
  <si>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</si>
  <si>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</si>
  <si>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</si>
  <si>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</si>
  <si>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</si>
  <si>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</si>
  <si>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</si>
  <si>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</si>
  <si>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</si>
  <si>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</si>
  <si>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</si>
  <si>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</si>
  <si>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</si>
  <si>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</si>
  <si>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</si>
  <si>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</si>
  <si>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</si>
  <si>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</si>
  <si>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</si>
  <si>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</si>
  <si>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</si>
  <si>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</si>
  <si>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</si>
  <si>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</si>
  <si>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</si>
  <si>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</si>
  <si>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</si>
  <si>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</si>
  <si>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</si>
  <si>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</si>
  <si>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</si>
  <si>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</si>
  <si>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</si>
  <si>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</si>
  <si>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</si>
  <si>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</si>
  <si>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</si>
  <si>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</si>
  <si>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</si>
  <si>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</si>
  <si>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</si>
  <si>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</si>
  <si>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</si>
  <si>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</si>
  <si>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</si>
  <si>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</si>
  <si>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</si>
  <si>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</si>
  <si>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</si>
  <si>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</si>
  <si>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</si>
  <si>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</si>
  <si>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</si>
  <si>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</si>
  <si>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</si>
  <si>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</si>
  <si>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</si>
  <si>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</si>
  <si>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</si>
  <si>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</si>
  <si>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</si>
  <si>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</si>
  <si>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</si>
  <si>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</si>
  <si>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</si>
  <si>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</si>
  <si>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</si>
  <si>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</si>
  <si>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</si>
  <si>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</si>
  <si>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</si>
  <si>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</si>
  <si>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</si>
  <si>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</si>
  <si>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</si>
  <si>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</si>
  <si>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</si>
  <si>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</si>
  <si>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</si>
  <si>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</si>
  <si>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</si>
  <si>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</si>
  <si>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</si>
  <si>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</si>
  <si>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</si>
  <si>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</si>
  <si>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</si>
  <si>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</si>
  <si>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</si>
  <si>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</si>
  <si>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</si>
  <si>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</si>
  <si>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</si>
  <si>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</si>
  <si>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</si>
  <si>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</si>
  <si>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</si>
  <si>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</si>
  <si>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</si>
  <si>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</si>
  <si>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</si>
  <si>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</si>
  <si>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</si>
  <si>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</si>
  <si>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</si>
  <si>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</si>
  <si>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</si>
  <si>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</si>
  <si>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</si>
  <si>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</si>
  <si>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</si>
  <si>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</si>
  <si>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</si>
  <si>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</si>
  <si>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</si>
  <si>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</si>
  <si>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</si>
  <si>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</si>
  <si>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</si>
  <si>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</si>
  <si>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</si>
  <si>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</si>
  <si>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</si>
  <si>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</si>
  <si>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</si>
  <si>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</si>
  <si>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</si>
  <si>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</si>
  <si>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</si>
  <si>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</si>
  <si>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</si>
  <si>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</si>
  <si>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</si>
  <si>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</si>
  <si>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</si>
  <si>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</si>
  <si>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</si>
  <si>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</si>
  <si>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</si>
  <si>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</si>
  <si>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</si>
  <si>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</si>
  <si>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</si>
  <si>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</si>
  <si>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</si>
  <si>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</si>
  <si>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</si>
  <si>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</si>
  <si>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</si>
  <si>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</si>
  <si>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</si>
  <si>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</si>
  <si>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</si>
  <si>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</si>
  <si>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</si>
  <si>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</si>
  <si>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</si>
  <si>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</si>
  <si>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</si>
  <si>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</si>
  <si>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</si>
  <si>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</si>
  <si>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</si>
  <si>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</si>
  <si>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</si>
  <si>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</si>
  <si>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</si>
  <si>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</si>
  <si>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</si>
  <si>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</si>
  <si>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</si>
  <si>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</si>
  <si>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</si>
  <si>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</si>
  <si>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</si>
  <si>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</si>
  <si>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</si>
  <si>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</si>
  <si>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</si>
  <si>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</si>
  <si>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</si>
  <si>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</si>
  <si>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</si>
  <si>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</si>
  <si>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</si>
  <si>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</si>
  <si>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</si>
  <si>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</si>
  <si>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</si>
  <si>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</si>
  <si>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</si>
  <si>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</si>
  <si>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</si>
  <si>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</si>
  <si>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</si>
  <si>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</si>
  <si>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</si>
  <si>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</si>
  <si>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</si>
  <si>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</si>
  <si>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</si>
  <si>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</si>
  <si>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</si>
  <si>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</si>
  <si>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</si>
  <si>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</si>
  <si>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</si>
  <si>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</si>
  <si>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</si>
  <si>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</si>
  <si>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</si>
  <si>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</si>
  <si>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</si>
  <si>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</si>
  <si>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</si>
  <si>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</si>
  <si>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</si>
  <si>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</si>
  <si>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</si>
  <si>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</si>
  <si>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</si>
  <si>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</si>
  <si>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</si>
  <si>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</si>
  <si>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</si>
  <si>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</si>
  <si>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</si>
  <si>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</si>
  <si>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</si>
  <si>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</si>
  <si>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</si>
  <si>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</si>
  <si>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</si>
  <si>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</si>
  <si>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</si>
  <si>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</si>
  <si>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</si>
  <si>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</si>
  <si>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</si>
  <si>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</si>
  <si>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</si>
  <si>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</si>
  <si>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</si>
  <si>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</si>
  <si>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</si>
  <si>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</si>
  <si>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</si>
  <si>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</si>
  <si>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</si>
  <si>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</si>
  <si>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</si>
  <si>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</si>
  <si>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</si>
  <si>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</si>
  <si>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</si>
  <si>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</si>
  <si>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</si>
  <si>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</si>
  <si>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</si>
  <si>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</si>
  <si>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</si>
  <si>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</si>
  <si>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</si>
  <si>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</si>
  <si>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</si>
  <si>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</si>
  <si>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</si>
  <si>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</si>
  <si>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</si>
  <si>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</si>
  <si>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</si>
  <si>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</si>
  <si>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</si>
  <si>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</si>
  <si>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</si>
  <si>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</si>
  <si>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</si>
  <si>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</si>
  <si>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</si>
  <si>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</si>
  <si>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</si>
  <si>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</si>
  <si>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</si>
  <si>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</si>
  <si>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</si>
  <si>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</si>
  <si>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</si>
  <si>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</si>
  <si>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</si>
  <si>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</si>
  <si>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</si>
  <si>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</si>
  <si>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</si>
  <si>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</si>
  <si>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</si>
  <si>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</si>
  <si>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</si>
  <si>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</si>
  <si>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</si>
  <si>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</si>
  <si>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</si>
  <si>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</si>
  <si>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</si>
  <si>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</si>
  <si>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</si>
  <si>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</si>
  <si>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</si>
  <si>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</si>
  <si>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</si>
  <si>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</si>
  <si>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</si>
  <si>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</si>
  <si>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</si>
  <si>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</si>
  <si>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</si>
  <si>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</si>
  <si>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</si>
  <si>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</si>
  <si>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</si>
  <si>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</si>
  <si>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</si>
  <si>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</si>
  <si>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</si>
  <si>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</si>
  <si>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</si>
  <si>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</si>
  <si>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</si>
  <si>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</si>
  <si>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</si>
  <si>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</si>
  <si>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</si>
  <si>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</si>
  <si>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</si>
  <si>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</si>
  <si>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</si>
  <si>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</si>
  <si>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</si>
  <si>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</si>
  <si>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</si>
  <si>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</si>
  <si>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</si>
  <si>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</si>
  <si>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</si>
  <si>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</si>
  <si>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</si>
  <si>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</si>
  <si>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</si>
  <si>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</si>
  <si>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</si>
  <si>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</si>
  <si>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</si>
  <si>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</si>
  <si>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</si>
  <si>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</si>
  <si>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</si>
  <si>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</si>
  <si>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</si>
  <si>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</si>
  <si>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</si>
  <si>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</si>
  <si>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</si>
  <si>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</si>
  <si>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</si>
  <si>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</si>
  <si>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</si>
  <si>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</si>
  <si>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</si>
  <si>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</si>
  <si>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</si>
  <si>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</si>
  <si>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</si>
  <si>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</si>
  <si>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</si>
  <si>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</si>
  <si>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</si>
  <si>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</si>
  <si>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</si>
  <si>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</si>
  <si>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</si>
  <si>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</si>
  <si>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</si>
  <si>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</si>
  <si>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</si>
  <si>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</si>
  <si>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</si>
  <si>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</si>
  <si>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</si>
  <si>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</si>
  <si>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</si>
  <si>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</si>
  <si>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</si>
  <si>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</si>
  <si>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</si>
  <si>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</si>
  <si>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</si>
  <si>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</si>
  <si>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</si>
  <si>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</si>
  <si>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</si>
  <si>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</si>
  <si>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</si>
  <si>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</si>
  <si>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</si>
  <si>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</si>
  <si>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</si>
  <si>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</si>
  <si>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</si>
  <si>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</si>
  <si>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</si>
  <si>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</si>
  <si>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</si>
  <si>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</si>
  <si>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</si>
  <si>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</si>
  <si>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</si>
  <si>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</si>
  <si>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</si>
  <si>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</si>
  <si>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</si>
  <si>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</si>
  <si>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</si>
  <si>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</si>
  <si>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</si>
  <si>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</si>
  <si>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</si>
  <si>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</si>
  <si>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</si>
  <si>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</si>
  <si>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</si>
  <si>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</si>
  <si>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</si>
  <si>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</si>
  <si>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</si>
  <si>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</si>
  <si>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</si>
  <si>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</si>
  <si>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</si>
  <si>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</si>
  <si>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</si>
  <si>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</si>
  <si>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</si>
  <si>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</si>
  <si>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</si>
  <si>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</si>
  <si>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</si>
  <si>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</si>
  <si>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</si>
  <si>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</si>
  <si>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</si>
  <si>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</si>
  <si>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</si>
  <si>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</si>
  <si>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</si>
  <si>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</si>
  <si>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</si>
  <si>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</si>
  <si>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</si>
  <si>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</si>
  <si>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</si>
  <si>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</si>
  <si>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</si>
  <si>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</si>
  <si>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</si>
  <si>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</si>
  <si>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</si>
  <si>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</si>
  <si>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</si>
  <si>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</si>
  <si>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</si>
  <si>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</si>
  <si>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</si>
  <si>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</si>
  <si>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</si>
  <si>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</si>
  <si>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</si>
  <si>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</si>
  <si>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</si>
  <si>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</si>
  <si>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</si>
  <si>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</si>
  <si>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</si>
  <si>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</si>
  <si>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</si>
  <si>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</si>
  <si>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</si>
  <si>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</si>
  <si>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</si>
  <si>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</si>
  <si>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</si>
  <si>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</si>
  <si>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</si>
  <si>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</si>
  <si>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</si>
  <si>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</si>
  <si>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</si>
  <si>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</si>
  <si>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</si>
  <si>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</si>
  <si>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</si>
  <si>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</si>
  <si>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</si>
  <si>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</si>
  <si>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</si>
  <si>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</si>
  <si>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</si>
  <si>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</si>
  <si>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</si>
  <si>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</si>
  <si>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</si>
  <si>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</si>
  <si>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</si>
  <si>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</si>
  <si>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</si>
  <si>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</si>
  <si>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</si>
  <si>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</si>
  <si>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</si>
  <si>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</si>
  <si>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</si>
  <si>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</si>
  <si>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</si>
  <si>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</si>
  <si>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</si>
  <si>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</si>
  <si>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</si>
  <si>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</si>
  <si>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</si>
  <si>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</si>
  <si>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</si>
  <si>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</si>
  <si>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</si>
  <si>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</si>
  <si>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</si>
  <si>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</si>
  <si>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</si>
  <si>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</si>
  <si>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</si>
  <si>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</si>
  <si>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</si>
  <si>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</si>
  <si>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</si>
  <si>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</si>
  <si>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</si>
  <si>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</si>
  <si>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</si>
  <si>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</si>
  <si>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</si>
  <si>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</si>
  <si>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</si>
  <si>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</si>
  <si>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</si>
  <si>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</si>
  <si>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</si>
  <si>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</si>
  <si>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</si>
  <si>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</si>
  <si>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</si>
  <si>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</si>
  <si>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</si>
  <si>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</si>
  <si>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</si>
  <si>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</si>
  <si>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</si>
  <si>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</si>
  <si>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</si>
  <si>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</si>
  <si>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</si>
  <si>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</si>
  <si>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</si>
  <si>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</si>
  <si>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</si>
  <si>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</si>
  <si>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</si>
  <si>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</si>
  <si>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</si>
  <si>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</si>
  <si>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</si>
  <si>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</si>
  <si>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</si>
  <si>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</si>
  <si>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</si>
  <si>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</si>
  <si>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</si>
  <si>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</si>
  <si>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</si>
  <si>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</si>
  <si>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</si>
  <si>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</si>
  <si>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</si>
  <si>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</si>
  <si>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</si>
  <si>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</si>
  <si>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</si>
  <si>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</si>
  <si>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</si>
  <si>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</si>
  <si>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</si>
  <si>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</si>
  <si>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</si>
  <si>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</si>
  <si>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</si>
  <si>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</si>
  <si>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</si>
  <si>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</si>
  <si>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</si>
  <si>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</si>
  <si>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</si>
  <si>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</si>
  <si>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</si>
  <si>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</si>
  <si>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</si>
  <si>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</si>
  <si>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</si>
  <si>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</si>
  <si>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</si>
  <si>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</si>
  <si>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</si>
  <si>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</si>
  <si>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</si>
  <si>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</si>
  <si>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</si>
  <si>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</si>
  <si>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</si>
  <si>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</si>
  <si>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</si>
  <si>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</si>
  <si>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</si>
  <si>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</si>
  <si>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</si>
  <si>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</si>
  <si>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</si>
  <si>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</si>
  <si>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</si>
  <si>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</si>
  <si>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</si>
  <si>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</si>
  <si>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</si>
  <si>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</si>
  <si>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</si>
  <si>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</si>
  <si>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</si>
  <si>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</si>
  <si>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</si>
  <si>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</si>
  <si>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</si>
  <si>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</si>
  <si>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</si>
  <si>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</si>
  <si>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</si>
  <si>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</si>
  <si>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</si>
  <si>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</si>
  <si>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</si>
  <si>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</si>
  <si>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</si>
  <si>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</si>
  <si>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</si>
  <si>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</si>
  <si>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</si>
  <si>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</si>
  <si>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</si>
  <si>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</si>
  <si>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</si>
  <si>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</si>
  <si>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</si>
  <si>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</si>
  <si>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</si>
  <si>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</si>
  <si>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</si>
  <si>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</si>
  <si>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</si>
  <si>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</si>
  <si>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</si>
  <si>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</si>
  <si>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</si>
  <si>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</si>
  <si>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</si>
  <si>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</si>
  <si>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</si>
  <si>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</si>
  <si>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</si>
  <si>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</si>
  <si>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</si>
  <si>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</si>
  <si>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</si>
  <si>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</si>
  <si>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</si>
  <si>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</si>
  <si>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</si>
  <si>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</si>
  <si>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</si>
  <si>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</si>
  <si>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</si>
  <si>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</si>
  <si>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</si>
  <si>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</si>
  <si>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</si>
  <si>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</si>
  <si>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</si>
  <si>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</si>
  <si>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</si>
  <si>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</si>
  <si>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</si>
  <si>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</si>
  <si>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</si>
  <si>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</si>
  <si>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</si>
  <si>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</si>
  <si>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</si>
  <si>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</si>
  <si>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</si>
  <si>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</si>
  <si>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</si>
  <si>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</si>
  <si>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</si>
  <si>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</si>
  <si>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</si>
  <si>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</si>
  <si>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</si>
  <si>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</si>
  <si>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</si>
  <si>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</si>
  <si>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</si>
  <si>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</si>
  <si>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</si>
  <si>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</si>
  <si>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</si>
  <si>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</si>
  <si>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</si>
  <si>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</si>
  <si>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</si>
  <si>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</si>
  <si>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</si>
  <si>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</si>
  <si>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</si>
  <si>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</si>
  <si>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</si>
  <si>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</si>
  <si>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</si>
  <si>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</si>
  <si>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</si>
  <si>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</si>
  <si>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</si>
  <si>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</si>
  <si>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</si>
  <si>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</si>
  <si>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</si>
  <si>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</si>
  <si>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</si>
  <si>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</si>
  <si>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</si>
  <si>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</si>
  <si>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</si>
  <si>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</si>
  <si>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</si>
  <si>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</si>
  <si>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</si>
  <si>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</si>
  <si>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</si>
  <si>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</si>
  <si>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</si>
  <si>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</si>
  <si>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</si>
  <si>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</si>
  <si>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</si>
  <si>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</si>
  <si>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</si>
  <si>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</si>
  <si>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</si>
  <si>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</si>
  <si>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</si>
  <si>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</si>
  <si>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</si>
  <si>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</si>
  <si>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</si>
  <si>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</si>
  <si>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</si>
  <si>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</si>
  <si>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</si>
  <si>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</si>
  <si>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</si>
  <si>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</si>
  <si>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</si>
  <si>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</si>
  <si>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</si>
  <si>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</si>
  <si>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</si>
  <si>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</si>
  <si>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</si>
  <si>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</si>
  <si>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</si>
  <si>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</si>
  <si>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</si>
  <si>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</si>
  <si>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</si>
  <si>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</si>
  <si>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</si>
  <si>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</si>
  <si>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</si>
  <si>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</si>
  <si>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</si>
  <si>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</si>
  <si>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</si>
  <si>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</si>
  <si>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</si>
  <si>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</si>
  <si>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</si>
  <si>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</si>
  <si>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</si>
  <si>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</si>
  <si>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</si>
  <si>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</si>
  <si>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</si>
  <si>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</si>
  <si>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</si>
  <si>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</si>
  <si>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</si>
  <si>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</si>
  <si>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</si>
  <si>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</si>
  <si>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</si>
  <si>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</si>
  <si>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</si>
  <si>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</si>
  <si>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</si>
  <si>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</si>
  <si>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</si>
  <si>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</si>
  <si>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</si>
  <si>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</si>
  <si>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</si>
  <si>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</si>
  <si>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</si>
  <si>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</si>
  <si>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</si>
  <si>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</si>
  <si>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</si>
  <si>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</si>
  <si>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</si>
  <si>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</si>
  <si>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</si>
  <si>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</si>
  <si>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</si>
  <si>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</si>
  <si>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</si>
  <si>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</si>
  <si>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</si>
  <si>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</si>
  <si>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</si>
  <si>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</si>
  <si>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</si>
  <si>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</si>
  <si>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</si>
  <si>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</si>
  <si>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</si>
  <si>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</si>
  <si>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</si>
  <si>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</si>
  <si>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</si>
  <si>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</si>
  <si>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</si>
  <si>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</si>
  <si>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</si>
  <si>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</si>
  <si>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</si>
  <si>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</si>
  <si>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</si>
  <si>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</si>
  <si>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</si>
  <si>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</si>
  <si>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</si>
  <si>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</si>
  <si>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</si>
  <si>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</si>
  <si>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</si>
  <si>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</si>
  <si>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</si>
  <si>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</si>
  <si>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</si>
  <si>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</si>
  <si>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</si>
  <si>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</si>
  <si>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</si>
  <si>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</si>
  <si>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</si>
  <si>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</si>
  <si>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</si>
  <si>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</si>
  <si>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</si>
  <si>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</si>
  <si>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</si>
  <si>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</si>
  <si>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</si>
  <si>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</si>
  <si>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</si>
  <si>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</si>
  <si>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</si>
  <si>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</si>
  <si>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</si>
  <si>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</si>
  <si>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</si>
  <si>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</si>
  <si>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</si>
  <si>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</si>
  <si>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</si>
  <si>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</si>
  <si>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</si>
  <si>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</si>
  <si>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</si>
  <si>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</si>
  <si>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</si>
  <si>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</si>
  <si>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</si>
  <si>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</si>
  <si>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</si>
  <si>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</si>
  <si>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</si>
  <si>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</si>
  <si>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</si>
  <si>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</si>
  <si>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</si>
  <si>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</si>
  <si>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</si>
  <si>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</si>
  <si>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</si>
  <si>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</si>
  <si>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</si>
  <si>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</si>
  <si>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</si>
  <si>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</si>
  <si>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</si>
  <si>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</si>
  <si>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</si>
  <si>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</si>
  <si>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</si>
  <si>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</si>
  <si>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</si>
  <si>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</si>
  <si>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</si>
  <si>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</si>
  <si>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</si>
  <si>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</si>
  <si>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</si>
  <si>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</si>
  <si>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</si>
  <si>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</si>
  <si>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</si>
  <si>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</si>
  <si>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</si>
  <si>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</si>
  <si>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</si>
  <si>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</si>
  <si>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</si>
  <si>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</si>
  <si>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</si>
  <si>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</si>
  <si>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</si>
  <si>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</si>
  <si>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</si>
  <si>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</si>
  <si>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</si>
  <si>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</si>
  <si>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</si>
  <si>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</si>
  <si>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</si>
  <si>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</si>
  <si>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</si>
  <si>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</si>
  <si>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</si>
  <si>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</si>
  <si>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</si>
  <si>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</si>
  <si>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</si>
  <si>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</si>
  <si>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</si>
  <si>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</si>
  <si>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</si>
  <si>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</si>
  <si>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</si>
  <si>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</si>
  <si>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</si>
  <si>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</si>
  <si>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</si>
  <si>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</si>
  <si>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</si>
  <si>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</si>
  <si>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</si>
  <si>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</si>
  <si>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</si>
  <si>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</si>
  <si>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</si>
  <si>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</si>
  <si>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</si>
  <si>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</si>
  <si>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</si>
  <si>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</si>
  <si>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</si>
  <si>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</si>
  <si>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</si>
  <si>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</si>
  <si>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</si>
  <si>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</si>
  <si>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</si>
  <si>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</si>
  <si>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</si>
  <si>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</si>
  <si>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</si>
  <si>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</si>
  <si>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</si>
  <si>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</si>
  <si>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</si>
  <si>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</si>
  <si>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</si>
  <si>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</si>
  <si>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</si>
  <si>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</si>
  <si>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</si>
  <si>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</si>
  <si>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</si>
  <si>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</si>
  <si>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</si>
  <si>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</si>
  <si>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</si>
  <si>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</si>
  <si>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</si>
  <si>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</si>
  <si>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</si>
  <si>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</si>
  <si>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</si>
  <si>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</si>
  <si>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</si>
  <si>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</si>
  <si>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</si>
  <si>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</si>
  <si>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</si>
  <si>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</si>
  <si>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</si>
  <si>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</si>
  <si>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</si>
  <si>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</si>
  <si>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</si>
  <si>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</si>
  <si>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</si>
  <si>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</si>
  <si>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</si>
  <si>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</si>
  <si>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</si>
  <si>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</si>
  <si>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</si>
  <si>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</si>
  <si>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</si>
  <si>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</si>
  <si>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</si>
  <si>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</si>
  <si>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</si>
  <si>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</si>
  <si>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</si>
  <si>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</si>
  <si>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</si>
  <si>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</si>
  <si>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</si>
  <si>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</si>
  <si>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</si>
  <si>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</si>
  <si>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</si>
  <si>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</si>
  <si>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</si>
  <si>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</si>
  <si>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</si>
  <si>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</si>
  <si>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</si>
  <si>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</si>
  <si>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</si>
  <si>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</si>
  <si>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</si>
  <si>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</si>
  <si>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</si>
  <si>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</si>
  <si>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</si>
  <si>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</si>
  <si>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</si>
  <si>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</si>
  <si>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</si>
  <si>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</si>
  <si>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</si>
  <si>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</si>
  <si>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</si>
  <si>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</si>
  <si>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</si>
  <si>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</si>
  <si>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</si>
  <si>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</si>
  <si>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</si>
  <si>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</si>
  <si>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</si>
  <si>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</si>
  <si>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</si>
  <si>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</si>
  <si>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</si>
  <si>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</si>
  <si>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</si>
  <si>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</si>
  <si>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</si>
  <si>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</si>
  <si>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</si>
  <si>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</si>
  <si>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</si>
  <si>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</si>
  <si>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</si>
  <si>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</si>
  <si>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</si>
  <si>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</si>
  <si>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</si>
  <si>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</si>
  <si>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</si>
  <si>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</si>
  <si>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</si>
  <si>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</si>
  <si>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</si>
  <si>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</si>
  <si>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</si>
  <si>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</si>
  <si>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</si>
  <si>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</si>
  <si>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</si>
  <si>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</si>
  <si>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</si>
  <si>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</si>
  <si>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</si>
  <si>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</si>
  <si>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</si>
  <si>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</si>
  <si>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</si>
  <si>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</si>
  <si>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</si>
  <si>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</si>
  <si>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</si>
  <si>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</si>
  <si>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</si>
  <si>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</si>
  <si>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</si>
  <si>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</si>
  <si>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</si>
  <si>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</si>
  <si>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</si>
  <si>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</si>
  <si>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</si>
  <si>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</si>
  <si>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</si>
  <si>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</si>
  <si>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</si>
  <si>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</si>
  <si>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</si>
  <si>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</si>
  <si>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</si>
  <si>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</si>
  <si>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</si>
  <si>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</si>
  <si>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</si>
  <si>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</si>
  <si>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</si>
  <si>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</si>
  <si>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</si>
  <si>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</si>
  <si>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</si>
  <si>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</si>
  <si>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</si>
  <si>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</si>
  <si>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</si>
  <si>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</si>
  <si>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</si>
  <si>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</si>
  <si>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</si>
  <si>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</si>
  <si>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</si>
  <si>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</si>
  <si>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</si>
  <si>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</si>
  <si>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</si>
  <si>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</si>
  <si>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</si>
  <si>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</si>
  <si>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</si>
  <si>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</si>
  <si>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</si>
  <si>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</si>
  <si>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</si>
  <si>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</si>
  <si>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</si>
  <si>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</si>
  <si>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</si>
  <si>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</si>
  <si>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</si>
  <si>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</si>
  <si>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</si>
  <si>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</si>
  <si>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</si>
  <si>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</si>
  <si>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</si>
  <si>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</si>
  <si>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</si>
  <si>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</si>
  <si>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</si>
  <si>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</si>
  <si>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</si>
  <si>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</si>
  <si>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</si>
  <si>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</si>
  <si>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</si>
  <si>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</si>
  <si>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</si>
  <si>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</si>
  <si>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</si>
  <si>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</si>
  <si>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</si>
  <si>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</si>
  <si>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</si>
  <si>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</si>
  <si>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</si>
  <si>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</si>
  <si>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</si>
  <si>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</si>
  <si>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</si>
  <si>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</si>
  <si>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</si>
  <si>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</si>
  <si>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</si>
  <si>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</si>
  <si>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</si>
  <si>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</si>
  <si>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</si>
  <si>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</si>
  <si>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</si>
  <si>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</si>
  <si>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</si>
  <si>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</si>
  <si>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</si>
  <si>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</si>
  <si>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</si>
  <si>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</si>
  <si>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</si>
  <si>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</si>
  <si>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</si>
  <si>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</si>
  <si>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</si>
  <si>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</si>
  <si>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</si>
  <si>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</si>
  <si>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</si>
  <si>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</si>
  <si>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</si>
  <si>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</si>
  <si>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</si>
  <si>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</si>
  <si>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</si>
  <si>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</si>
  <si>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</si>
  <si>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</si>
  <si>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</si>
  <si>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</si>
  <si>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</si>
  <si>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</si>
  <si>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</si>
  <si>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</si>
  <si>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</si>
  <si>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</si>
  <si>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</si>
  <si>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</si>
  <si>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</si>
  <si>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</si>
  <si>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</si>
  <si>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</si>
  <si>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</si>
  <si>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</si>
  <si>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</si>
  <si>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</si>
  <si>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</si>
  <si>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</si>
  <si>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</si>
  <si>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</si>
  <si>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</si>
  <si>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</si>
  <si>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</si>
  <si>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</si>
  <si>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</si>
  <si>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</si>
  <si>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</si>
  <si>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</si>
  <si>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</si>
  <si>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</si>
  <si>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</si>
  <si>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</si>
  <si>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</si>
  <si>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</si>
  <si>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</si>
  <si>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</si>
  <si>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</si>
  <si>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</si>
  <si>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</si>
  <si>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</si>
  <si>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</si>
  <si>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</si>
  <si>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</si>
  <si>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</si>
  <si>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</si>
  <si>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</si>
  <si>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</si>
  <si>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</si>
  <si>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</si>
  <si>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</si>
  <si>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</si>
  <si>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</si>
  <si>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</si>
  <si>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</si>
  <si>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</si>
  <si>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</si>
  <si>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</si>
  <si>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</si>
  <si>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</si>
  <si>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</si>
  <si>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</si>
  <si>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</si>
  <si>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</si>
  <si>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</si>
  <si>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</si>
  <si>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</si>
  <si>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</si>
  <si>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</si>
  <si>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</si>
  <si>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</si>
  <si>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</si>
  <si>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</si>
  <si>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</si>
  <si>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</si>
  <si>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</si>
  <si>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</si>
  <si>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</si>
  <si>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</si>
  <si>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</si>
  <si>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</si>
  <si>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</si>
  <si>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</si>
  <si>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</si>
  <si>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</si>
  <si>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</si>
  <si>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</si>
  <si>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</si>
  <si>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</si>
  <si>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</si>
  <si>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</si>
  <si>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</si>
  <si>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</si>
  <si>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</si>
  <si>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</si>
  <si>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</si>
  <si>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</si>
  <si>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</si>
  <si>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</si>
  <si>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</si>
  <si>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</si>
  <si>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</si>
  <si>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</si>
  <si>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</si>
  <si>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</si>
  <si>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</si>
  <si>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</si>
  <si>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</si>
  <si>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</si>
  <si>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</si>
  <si>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</si>
  <si>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</si>
  <si>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</si>
  <si>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</si>
  <si>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</si>
  <si>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</si>
  <si>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</si>
  <si>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</si>
  <si>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</si>
  <si>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</si>
  <si>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</si>
  <si>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</si>
  <si>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</si>
  <si>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</si>
  <si>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</si>
  <si>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</si>
  <si>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</si>
  <si>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</si>
  <si>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</si>
  <si>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</si>
  <si>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</si>
  <si>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</si>
  <si>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</si>
  <si>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</si>
  <si>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</si>
  <si>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</si>
  <si>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</si>
  <si>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</si>
  <si>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</si>
  <si>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</si>
  <si>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</si>
  <si>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</si>
  <si>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</si>
  <si>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</si>
  <si>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</si>
  <si>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</si>
  <si>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</si>
  <si>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</si>
  <si>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</si>
  <si>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</si>
  <si>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</si>
  <si>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</si>
  <si>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</si>
  <si>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</si>
  <si>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</si>
  <si>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</si>
  <si>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</si>
  <si>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</si>
  <si>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</si>
  <si>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</si>
  <si>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</si>
  <si>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</si>
  <si>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</si>
  <si>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</si>
  <si>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</si>
  <si>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</si>
  <si>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</si>
  <si>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</si>
  <si>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</si>
  <si>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</si>
  <si>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</si>
  <si>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</si>
  <si>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</si>
  <si>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</si>
  <si>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</si>
  <si>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</si>
  <si>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</si>
  <si>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</si>
  <si>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</si>
  <si>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</si>
  <si>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</si>
  <si>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</si>
  <si>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</si>
  <si>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</si>
  <si>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</si>
  <si>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</si>
  <si>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</si>
  <si>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</si>
  <si>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</si>
  <si>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</si>
  <si>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</si>
  <si>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</si>
  <si>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</si>
  <si>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</si>
  <si>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</si>
  <si>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</si>
  <si>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</si>
  <si>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</si>
  <si>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</si>
  <si>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</si>
  <si>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</si>
  <si>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</si>
  <si>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</si>
  <si>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</si>
  <si>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</si>
  <si>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</si>
  <si>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</si>
  <si>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</si>
  <si>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</si>
  <si>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</si>
  <si>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</si>
  <si>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</si>
  <si>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</si>
  <si>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</si>
  <si>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</si>
  <si>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</si>
  <si>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</si>
  <si>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</si>
  <si>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</si>
  <si>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</si>
  <si>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</si>
  <si>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</si>
  <si>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</si>
  <si>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</si>
  <si>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</si>
  <si>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</si>
  <si>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</si>
  <si>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</si>
  <si>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</si>
  <si>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</si>
  <si>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</si>
  <si>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</si>
  <si>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</si>
  <si>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</si>
  <si>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</si>
  <si>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</si>
  <si>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</si>
  <si>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</si>
  <si>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</si>
  <si>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</si>
  <si>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</si>
  <si>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</si>
  <si>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</si>
  <si>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</si>
  <si>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</si>
  <si>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</si>
  <si>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</si>
  <si>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</si>
  <si>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</si>
  <si>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</si>
  <si>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</si>
  <si>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</si>
  <si>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</si>
  <si>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</si>
  <si>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</si>
  <si>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</si>
  <si>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</si>
  <si>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</si>
  <si>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</si>
  <si>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</si>
  <si>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</si>
  <si>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</si>
  <si>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</si>
  <si>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</si>
  <si>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</si>
  <si>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</si>
  <si>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</si>
  <si>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</si>
  <si>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</si>
  <si>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</si>
  <si>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</si>
  <si>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</si>
  <si>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</si>
  <si>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</si>
  <si>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</si>
  <si>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</si>
  <si>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</si>
  <si>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</si>
  <si>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</si>
  <si>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</si>
  <si>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</si>
  <si>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</si>
  <si>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</si>
  <si>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</si>
  <si>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</si>
  <si>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</si>
  <si>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</si>
  <si>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</si>
  <si>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</si>
  <si>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</si>
  <si>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</si>
  <si>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</si>
  <si>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</si>
  <si>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</si>
  <si>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</si>
  <si>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</si>
  <si>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</si>
  <si>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</si>
  <si>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</si>
  <si>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</si>
  <si>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</si>
  <si>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</si>
  <si>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</si>
  <si>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</si>
  <si>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</si>
  <si>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</si>
  <si>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</si>
  <si>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</si>
  <si>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</si>
  <si>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</si>
  <si>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</si>
  <si>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</si>
  <si>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</si>
  <si>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</si>
  <si>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</si>
  <si>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</si>
  <si>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</si>
  <si>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</si>
  <si>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</si>
  <si>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</si>
  <si>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</si>
  <si>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</si>
  <si>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</si>
  <si>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</si>
  <si>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</si>
  <si>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</si>
  <si>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</si>
  <si>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</si>
  <si>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</si>
  <si>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</si>
  <si>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</si>
  <si>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</si>
  <si>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</si>
  <si>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</si>
  <si>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</si>
  <si>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</si>
  <si>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</si>
  <si>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</si>
  <si>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</si>
  <si>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</si>
  <si>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</si>
  <si>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</si>
  <si>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</si>
  <si>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</si>
  <si>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</si>
  <si>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</si>
  <si>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</si>
  <si>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</si>
  <si>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</si>
  <si>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</si>
  <si>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</si>
  <si>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</si>
  <si>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</si>
  <si>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</si>
  <si>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</si>
  <si>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</si>
  <si>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</si>
  <si>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</si>
  <si>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</si>
  <si>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</si>
  <si>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</si>
  <si>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</si>
  <si>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</si>
  <si>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</si>
  <si>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</si>
  <si>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</si>
  <si>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</si>
  <si>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</si>
  <si>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</si>
  <si>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</si>
  <si>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</si>
  <si>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</si>
  <si>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</si>
  <si>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</si>
  <si>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</si>
  <si>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</si>
  <si>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</si>
  <si>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</si>
  <si>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</si>
  <si>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</si>
  <si>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</si>
  <si>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</si>
  <si>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</si>
  <si>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</si>
  <si>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</si>
  <si>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</si>
  <si>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</si>
  <si>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</si>
  <si>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</si>
  <si>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</si>
  <si>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</si>
  <si>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</si>
  <si>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</si>
  <si>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</si>
  <si>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</si>
  <si>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</si>
  <si>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</si>
  <si>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</si>
  <si>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</si>
  <si>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</si>
  <si>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</si>
  <si>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</si>
  <si>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</si>
  <si>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</si>
  <si>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</si>
  <si>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</si>
  <si>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</si>
  <si>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</si>
  <si>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</si>
  <si>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</si>
  <si>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</si>
  <si>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</si>
  <si>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</si>
  <si>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</si>
  <si>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</si>
  <si>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</si>
  <si>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</si>
  <si>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</si>
  <si>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</si>
  <si>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</si>
  <si>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</si>
  <si>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</si>
  <si>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</si>
  <si>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</si>
  <si>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</si>
  <si>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</si>
  <si>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</si>
  <si>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</si>
  <si>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</si>
  <si>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</si>
  <si>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</si>
  <si>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</si>
  <si>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</si>
  <si>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</si>
  <si>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</si>
  <si>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</si>
  <si>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</si>
  <si>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</si>
  <si>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</si>
  <si>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</si>
  <si>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</si>
  <si>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</si>
  <si>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</si>
  <si>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</si>
  <si>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</si>
  <si>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</si>
  <si>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</si>
  <si>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</si>
  <si>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</si>
  <si>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</si>
  <si>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</si>
  <si>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</si>
  <si>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</si>
  <si>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</si>
  <si>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</si>
  <si>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</si>
  <si>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</si>
  <si>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</si>
  <si>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</si>
  <si>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</si>
  <si>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</si>
  <si>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</si>
  <si>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</si>
  <si>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</si>
  <si>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</si>
  <si>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</si>
  <si>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</si>
  <si>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</si>
  <si>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</si>
  <si>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</si>
  <si>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</si>
  <si>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</si>
  <si>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</si>
  <si>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</si>
  <si>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</si>
  <si>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</si>
  <si>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</si>
  <si>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</si>
  <si>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</si>
  <si>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</si>
  <si>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</si>
  <si>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</si>
  <si>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</si>
  <si>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</si>
  <si>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</si>
  <si>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</si>
  <si>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</si>
  <si>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</si>
  <si>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</si>
  <si>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</si>
  <si>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</si>
  <si>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</si>
  <si>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</si>
  <si>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</si>
  <si>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</si>
  <si>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</si>
  <si>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</si>
  <si>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</si>
  <si>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</si>
  <si>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</si>
  <si>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</si>
  <si>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</si>
  <si>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</si>
  <si>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</si>
  <si>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</si>
  <si>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</si>
  <si>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</si>
  <si>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</si>
  <si>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</si>
  <si>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</si>
  <si>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</si>
  <si>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</si>
  <si>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</si>
  <si>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</si>
  <si>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</si>
  <si>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</si>
  <si>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</si>
  <si>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</si>
  <si>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</si>
  <si>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</si>
  <si>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</si>
  <si>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</si>
  <si>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</si>
  <si>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</si>
  <si>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</si>
  <si>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</si>
  <si>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</si>
  <si>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</si>
  <si>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</si>
  <si>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</si>
  <si>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</si>
  <si>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</si>
  <si>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</si>
  <si>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</si>
  <si>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</si>
  <si>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</si>
  <si>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</si>
  <si>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</si>
  <si>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</si>
  <si>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</si>
  <si>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</si>
  <si>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</si>
  <si>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</si>
  <si>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</si>
  <si>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</si>
  <si>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</si>
  <si>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</si>
  <si>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</si>
  <si>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</si>
  <si>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</si>
  <si>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</si>
  <si>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</si>
  <si>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</si>
  <si>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</si>
  <si>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</si>
  <si>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</si>
  <si>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</si>
  <si>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</si>
  <si>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</si>
  <si>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</si>
  <si>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</si>
  <si>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</si>
  <si>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</si>
  <si>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</si>
  <si>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</si>
  <si>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</si>
  <si>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</si>
  <si>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</si>
  <si>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</si>
  <si>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</si>
  <si>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</si>
  <si>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</si>
  <si>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</si>
  <si>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</si>
  <si>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</si>
  <si>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</si>
  <si>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</si>
  <si>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</si>
  <si>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</si>
  <si>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</si>
  <si>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</si>
  <si>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</si>
  <si>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</si>
  <si>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</si>
  <si>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</si>
  <si>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</si>
  <si>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</si>
  <si>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</si>
  <si>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</si>
  <si>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</si>
  <si>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</si>
  <si>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</si>
  <si>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</si>
  <si>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</si>
  <si>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</si>
  <si>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</si>
  <si>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</si>
  <si>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</si>
  <si>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</si>
  <si>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</si>
  <si>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</si>
  <si>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</si>
  <si>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</si>
  <si>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</si>
  <si>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</si>
  <si>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</si>
  <si>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</si>
  <si>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</si>
  <si>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</si>
  <si>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</si>
  <si>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</si>
  <si>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</si>
  <si>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</si>
  <si>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</si>
  <si>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</si>
  <si>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</si>
  <si>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</si>
  <si>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</si>
  <si>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</si>
  <si>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</si>
  <si>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</si>
  <si>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</si>
  <si>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</si>
  <si>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</si>
  <si>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</si>
  <si>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</si>
  <si>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</si>
  <si>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</si>
  <si>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</si>
  <si>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</si>
  <si>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</si>
  <si>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</si>
  <si>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</si>
  <si>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</si>
  <si>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</si>
  <si>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</si>
  <si>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</si>
  <si>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</si>
  <si>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</si>
  <si>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</si>
  <si>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</si>
  <si>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</si>
  <si>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</si>
  <si>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</si>
  <si>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</si>
  <si>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</si>
  <si>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</si>
  <si>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</si>
  <si>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</si>
  <si>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</si>
  <si>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</si>
  <si>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</si>
  <si>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</si>
  <si>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</si>
  <si>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</si>
  <si>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</si>
  <si>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</si>
  <si>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</si>
  <si>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</si>
  <si>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</si>
  <si>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</si>
  <si>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</si>
  <si>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</si>
  <si>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</si>
  <si>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</si>
  <si>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</si>
  <si>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</si>
  <si>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</si>
  <si>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</si>
  <si>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</si>
  <si>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</si>
  <si>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</si>
  <si>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</si>
  <si>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</si>
  <si>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</si>
  <si>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</si>
  <si>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</si>
  <si>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</si>
  <si>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</si>
  <si>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</si>
  <si>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</si>
  <si>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</si>
  <si>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</si>
  <si>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</si>
  <si>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</si>
  <si>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</si>
  <si>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</si>
  <si>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</si>
  <si>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</si>
  <si>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</si>
  <si>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</si>
  <si>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</si>
  <si>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</si>
  <si>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</si>
  <si>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</si>
  <si>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</si>
  <si>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</si>
  <si>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</si>
  <si>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</si>
  <si>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</si>
  <si>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</si>
  <si>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</si>
  <si>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</si>
  <si>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</si>
  <si>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</si>
  <si>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</si>
  <si>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</si>
  <si>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</si>
  <si>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</si>
  <si>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</si>
  <si>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</si>
  <si>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</si>
  <si>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</si>
  <si>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</si>
  <si>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</si>
  <si>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</si>
  <si>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</si>
  <si>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</si>
  <si>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</si>
  <si>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</si>
  <si>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</si>
  <si>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</si>
  <si>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</si>
  <si>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</si>
  <si>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</si>
  <si>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</si>
  <si>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</si>
  <si>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</si>
  <si>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</si>
  <si>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</si>
  <si>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</si>
  <si>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</si>
  <si>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</si>
  <si>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</si>
  <si>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</si>
  <si>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</si>
  <si>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</si>
  <si>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</si>
  <si>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</si>
  <si>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</si>
  <si>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</si>
  <si>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</si>
  <si>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</si>
  <si>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</si>
  <si>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</si>
  <si>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</si>
  <si>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</si>
  <si>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</si>
  <si>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</si>
  <si>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</si>
  <si>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</si>
  <si>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</si>
  <si>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</si>
  <si>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</si>
  <si>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</si>
  <si>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</si>
  <si>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</si>
  <si>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</si>
  <si>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</si>
  <si>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</si>
  <si>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</si>
  <si>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</si>
  <si>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</si>
  <si>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</si>
  <si>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</si>
  <si>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</si>
  <si>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</si>
  <si>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</si>
  <si>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</si>
  <si>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</si>
  <si>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</si>
  <si>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</si>
  <si>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</si>
  <si>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</si>
  <si>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</si>
  <si>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</si>
  <si>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</si>
  <si>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</si>
  <si>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</si>
  <si>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</si>
  <si>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</si>
  <si>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</si>
  <si>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</si>
  <si>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</si>
  <si>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</si>
  <si>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</si>
  <si>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</si>
  <si>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</si>
  <si>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</si>
  <si>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</si>
  <si>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</si>
  <si>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</si>
  <si>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</si>
  <si>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</si>
  <si>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</si>
  <si>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</si>
  <si>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</si>
  <si>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</si>
  <si>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</si>
  <si>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</si>
  <si>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</si>
  <si>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</si>
  <si>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</si>
  <si>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</si>
  <si>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</si>
  <si>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</si>
  <si>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</si>
  <si>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</si>
  <si>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</si>
  <si>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</si>
  <si>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</si>
  <si>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</si>
  <si>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</si>
  <si>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</si>
  <si>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</si>
  <si>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</si>
  <si>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</si>
  <si>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</si>
  <si>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</si>
  <si>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</si>
  <si>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</si>
  <si>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</si>
  <si>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</si>
  <si>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</si>
  <si>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</si>
  <si>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</si>
  <si>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</si>
  <si>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</si>
  <si>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</si>
  <si>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</si>
  <si>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</si>
  <si>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</si>
  <si>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</si>
  <si>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</si>
  <si>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</si>
  <si>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</si>
  <si>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</si>
  <si>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</si>
  <si>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</si>
  <si>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</si>
  <si>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</si>
  <si>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</si>
  <si>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</si>
  <si>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</si>
  <si>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</si>
  <si>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</si>
  <si>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</si>
  <si>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</si>
  <si>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</si>
  <si>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</si>
  <si>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</si>
  <si>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</si>
  <si>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</si>
  <si>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</si>
  <si>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</si>
  <si>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</si>
  <si>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</si>
  <si>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</si>
  <si>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</si>
  <si>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</si>
  <si>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</si>
  <si>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</si>
  <si>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</si>
  <si>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</si>
  <si>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</si>
  <si>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</si>
  <si>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</si>
  <si>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</si>
  <si>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</si>
  <si>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</si>
  <si>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</si>
  <si>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</si>
  <si>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</si>
  <si>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</si>
  <si>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</si>
  <si>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</si>
  <si>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</si>
  <si>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</si>
  <si>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</si>
  <si>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</si>
  <si>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</si>
  <si>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</si>
  <si>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</si>
  <si>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</si>
  <si>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</si>
  <si>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</si>
  <si>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</si>
  <si>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</si>
  <si>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</si>
  <si>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</si>
  <si>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</si>
  <si>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</si>
  <si>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</si>
  <si>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</si>
  <si>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</si>
  <si>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</si>
  <si>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</si>
  <si>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</si>
  <si>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</si>
  <si>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</si>
  <si>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</si>
  <si>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</si>
  <si>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</si>
  <si>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</si>
  <si>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</si>
  <si>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</si>
  <si>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</si>
  <si>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</si>
  <si>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</si>
  <si>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</si>
  <si>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</si>
  <si>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</si>
  <si>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</si>
  <si>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</si>
  <si>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</si>
  <si>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</si>
  <si>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</si>
  <si>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</si>
  <si>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</si>
  <si>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</si>
  <si>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</si>
  <si>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</si>
  <si>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</si>
  <si>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</si>
  <si>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</si>
  <si>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</si>
  <si>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</si>
  <si>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</si>
  <si>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</si>
  <si>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</si>
  <si>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</si>
  <si>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</si>
  <si>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</si>
  <si>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</si>
  <si>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</si>
  <si>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</si>
  <si>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</si>
  <si>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</si>
  <si>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</si>
  <si>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</si>
  <si>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</si>
  <si>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</si>
  <si>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</si>
  <si>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</si>
  <si>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</si>
  <si>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</si>
  <si>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</si>
  <si>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</si>
  <si>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</si>
  <si>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</si>
  <si>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</si>
  <si>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</si>
  <si>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</si>
  <si>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</si>
  <si>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</si>
  <si>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</si>
  <si>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</si>
  <si>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</si>
  <si>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</si>
  <si>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</si>
  <si>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</si>
  <si>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</si>
  <si>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</si>
  <si>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</si>
  <si>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</si>
  <si>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</si>
  <si>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</si>
  <si>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</si>
  <si>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</si>
  <si>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</si>
  <si>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</si>
  <si>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</si>
  <si>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</si>
  <si>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</si>
  <si>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</si>
  <si>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</si>
  <si>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</si>
  <si>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</si>
  <si>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</si>
  <si>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</si>
  <si>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</si>
  <si>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</si>
  <si>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</si>
  <si>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</si>
  <si>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</si>
  <si>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</si>
  <si>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</si>
  <si>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</si>
  <si>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</si>
  <si>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</si>
  <si>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</si>
  <si>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</si>
  <si>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</si>
  <si>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</si>
  <si>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</si>
  <si>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</si>
  <si>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</si>
  <si>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</si>
  <si>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</si>
  <si>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</si>
  <si>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</si>
  <si>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</si>
  <si>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</si>
  <si>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</si>
  <si>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</si>
  <si>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</si>
  <si>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</si>
  <si>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</si>
  <si>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</si>
  <si>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</si>
  <si>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</si>
  <si>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</si>
  <si>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</si>
  <si>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</si>
  <si>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</si>
  <si>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</si>
  <si>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</si>
  <si>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</si>
  <si>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</si>
  <si>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</si>
  <si>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</si>
  <si>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</si>
  <si>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</si>
  <si>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</si>
  <si>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</si>
  <si>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</si>
  <si>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</si>
  <si>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</si>
  <si>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</si>
  <si>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</si>
  <si>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</si>
  <si>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</si>
  <si>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</si>
  <si>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</si>
  <si>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</si>
  <si>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</si>
  <si>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</si>
  <si>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</si>
  <si>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</si>
  <si>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</si>
  <si>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</si>
  <si>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</si>
  <si>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</si>
  <si>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</si>
  <si>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</si>
  <si>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</si>
  <si>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</si>
  <si>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</si>
  <si>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</si>
  <si>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</si>
  <si>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</si>
  <si>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</si>
  <si>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</si>
  <si>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</si>
  <si>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</si>
  <si>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</si>
  <si>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</si>
  <si>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</si>
  <si>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</si>
  <si>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</si>
  <si>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</si>
  <si>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</si>
  <si>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</si>
  <si>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</si>
  <si>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</si>
  <si>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</si>
  <si>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</si>
  <si>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</si>
  <si>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</si>
  <si>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</si>
  <si>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</si>
  <si>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</si>
  <si>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</si>
  <si>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</si>
  <si>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</si>
  <si>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</si>
  <si>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</si>
  <si>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</si>
  <si>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</si>
  <si>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</si>
  <si>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</si>
  <si>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</si>
  <si>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</si>
  <si>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</si>
  <si>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</si>
  <si>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</si>
  <si>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</si>
  <si>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</si>
  <si>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</si>
  <si>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</si>
  <si>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</si>
  <si>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</si>
  <si>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</si>
  <si>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</si>
  <si>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</si>
  <si>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</si>
  <si>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</si>
  <si>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</si>
  <si>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</si>
  <si>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</si>
  <si>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</si>
  <si>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</si>
  <si>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</si>
  <si>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</si>
  <si>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</si>
  <si>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</si>
  <si>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</si>
  <si>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</si>
  <si>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</si>
  <si>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</si>
  <si>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</si>
  <si>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</si>
  <si>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</si>
  <si>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</si>
  <si>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</si>
  <si>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</si>
  <si>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</si>
  <si>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</si>
  <si>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</si>
  <si>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</si>
  <si>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</si>
  <si>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</si>
  <si>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</si>
  <si>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</si>
  <si>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</si>
  <si>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</si>
  <si>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</si>
  <si>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</si>
  <si>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</si>
  <si>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</si>
  <si>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</si>
  <si>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</si>
  <si>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</si>
  <si>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</si>
  <si>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</si>
  <si>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</si>
  <si>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</si>
  <si>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</si>
  <si>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</si>
  <si>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</si>
  <si>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</si>
  <si>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</si>
  <si>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</si>
  <si>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</si>
  <si>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</si>
  <si>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</si>
  <si>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</si>
  <si>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</si>
  <si>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</si>
  <si>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</si>
  <si>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</si>
  <si>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</si>
  <si>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</si>
  <si>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</si>
  <si>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</si>
  <si>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</si>
  <si>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</si>
  <si>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</si>
  <si>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</si>
  <si>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</si>
  <si>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</si>
  <si>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</si>
  <si>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</si>
  <si>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</si>
  <si>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</si>
  <si>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</si>
  <si>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</si>
  <si>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</si>
  <si>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</si>
  <si>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</si>
  <si>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</si>
  <si>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</si>
  <si>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</si>
  <si>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</si>
  <si>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</si>
  <si>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</si>
  <si>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</si>
  <si>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</si>
  <si>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</si>
  <si>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</si>
  <si>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</si>
  <si>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</si>
  <si>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</si>
  <si>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</si>
  <si>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</si>
  <si>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</si>
  <si>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</si>
  <si>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</si>
  <si>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</si>
  <si>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</si>
  <si>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</si>
  <si>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</si>
  <si>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</si>
  <si>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</si>
  <si>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</si>
  <si>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</si>
  <si>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</si>
  <si>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</si>
  <si>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</si>
  <si>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</si>
  <si>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</si>
  <si>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</si>
  <si>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</si>
  <si>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</si>
  <si>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</si>
  <si>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</si>
  <si>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</si>
  <si>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</si>
  <si>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</si>
  <si>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</si>
  <si>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</si>
  <si>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</si>
  <si>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</si>
  <si>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</si>
  <si>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</si>
  <si>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</si>
  <si>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</si>
  <si>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</si>
  <si>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</si>
  <si>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</si>
  <si>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</si>
  <si>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</si>
  <si>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</si>
  <si>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</si>
  <si>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</si>
  <si>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</si>
  <si>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</si>
  <si>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</si>
  <si>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</si>
  <si>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</si>
  <si>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</si>
  <si>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</si>
  <si>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</si>
  <si>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</si>
  <si>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</si>
  <si>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</si>
  <si>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</si>
  <si>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</si>
  <si>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</si>
  <si>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</si>
  <si>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</si>
  <si>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</si>
  <si>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</si>
  <si>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</si>
  <si>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</si>
  <si>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</si>
  <si>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</si>
  <si>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</si>
  <si>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</si>
  <si>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</si>
  <si>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</si>
  <si>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</si>
  <si>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</si>
  <si>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</si>
  <si>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</si>
  <si>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</si>
  <si>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</si>
  <si>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</si>
  <si>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</si>
  <si>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</si>
  <si>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</si>
  <si>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</si>
  <si>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</si>
  <si>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</si>
  <si>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</si>
  <si>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</si>
  <si>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</si>
  <si>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</si>
  <si>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</si>
  <si>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</si>
  <si>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</si>
  <si>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</si>
  <si>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</si>
  <si>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</si>
  <si>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</si>
  <si>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</si>
  <si>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</si>
  <si>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</si>
  <si>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</si>
  <si>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</si>
  <si>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</si>
  <si>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</si>
  <si>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</si>
  <si>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</si>
  <si>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</si>
  <si>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</si>
  <si>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</si>
  <si>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</si>
  <si>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</si>
  <si>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</si>
  <si>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</si>
  <si>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</si>
  <si>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</si>
  <si>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</si>
  <si>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</si>
  <si>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</si>
  <si>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</si>
  <si>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</si>
  <si>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</si>
  <si>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</si>
  <si>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</si>
  <si>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</si>
  <si>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</si>
  <si>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</si>
  <si>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</si>
  <si>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</si>
  <si>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</si>
  <si>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</si>
  <si>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</si>
  <si>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</si>
  <si>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</si>
  <si>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</si>
  <si>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</si>
  <si>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</si>
  <si>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</si>
  <si>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</si>
  <si>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</si>
  <si>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</si>
  <si>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</si>
  <si>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</si>
  <si>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</si>
  <si>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</si>
  <si>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</si>
  <si>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</si>
  <si>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</si>
  <si>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</si>
  <si>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</si>
  <si>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</si>
  <si>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</si>
  <si>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</si>
  <si>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</si>
  <si>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</si>
  <si>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</si>
  <si>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</si>
  <si>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</si>
  <si>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</si>
  <si>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</si>
  <si>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</si>
  <si>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</si>
  <si>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</si>
  <si>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</si>
  <si>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</si>
  <si>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</si>
  <si>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</si>
  <si>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</si>
  <si>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</si>
  <si>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</si>
  <si>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</si>
  <si>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</si>
  <si>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</si>
  <si>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</si>
  <si>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</si>
  <si>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</si>
  <si>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</si>
  <si>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</si>
  <si>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</si>
  <si>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</si>
  <si>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</si>
  <si>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</si>
  <si>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</si>
  <si>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</si>
  <si>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</si>
  <si>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</si>
  <si>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</si>
  <si>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</si>
  <si>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</si>
  <si>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</si>
  <si>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</si>
  <si>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</si>
  <si>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</si>
  <si>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</si>
  <si>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</si>
  <si>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</si>
  <si>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</si>
  <si>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</si>
  <si>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</si>
  <si>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</si>
  <si>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</si>
  <si>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</si>
  <si>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</si>
  <si>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</si>
  <si>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</si>
  <si>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</si>
  <si>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</si>
  <si>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</si>
  <si>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</si>
  <si>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</si>
  <si>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</si>
  <si>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</si>
  <si>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</si>
  <si>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</si>
  <si>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</si>
  <si>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</si>
  <si>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</si>
  <si>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</si>
  <si>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</si>
  <si>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</si>
  <si>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</si>
  <si>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</si>
  <si>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</si>
  <si>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</si>
  <si>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</si>
  <si>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</si>
  <si>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</si>
  <si>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</si>
  <si>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</si>
  <si>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</si>
  <si>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</si>
  <si>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</si>
  <si>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</si>
  <si>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</si>
  <si>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</si>
  <si>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</si>
  <si>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</si>
  <si>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</si>
  <si>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</si>
  <si>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</si>
  <si>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</si>
  <si>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</si>
  <si>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</si>
  <si>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</si>
  <si>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</si>
  <si>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</si>
  <si>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</si>
  <si>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</si>
  <si>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</si>
  <si>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</si>
  <si>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</si>
  <si>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</si>
  <si>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</si>
  <si>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</si>
  <si>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</si>
  <si>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</si>
  <si>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</si>
  <si>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</si>
  <si>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</si>
  <si>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</si>
  <si>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</si>
  <si>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</si>
  <si>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</si>
  <si>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</si>
  <si>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</si>
  <si>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</si>
  <si>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</si>
  <si>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</si>
  <si>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</si>
  <si>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</si>
  <si>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</si>
  <si>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</si>
  <si>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</si>
  <si>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</si>
  <si>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</si>
  <si>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</si>
  <si>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</si>
  <si>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</si>
  <si>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</si>
  <si>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</si>
  <si>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</si>
  <si>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</si>
  <si>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</si>
  <si>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</si>
  <si>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</si>
  <si>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</si>
  <si>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</si>
  <si>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</si>
  <si>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</si>
  <si>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</si>
  <si>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</si>
  <si>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</si>
  <si>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</si>
  <si>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</si>
  <si>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</si>
  <si>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</si>
  <si>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</si>
  <si>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</si>
  <si>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</si>
  <si>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</si>
  <si>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</si>
  <si>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</si>
  <si>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</si>
  <si>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</si>
  <si>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</si>
  <si>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</si>
  <si>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</si>
  <si>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</si>
  <si>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</si>
  <si>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</si>
  <si>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</si>
  <si>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</si>
  <si>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</si>
  <si>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</si>
  <si>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</si>
  <si>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</si>
  <si>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</si>
  <si>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</si>
  <si>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</si>
  <si>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</si>
  <si>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</si>
  <si>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</si>
  <si>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</si>
  <si>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</si>
  <si>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</si>
  <si>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</si>
  <si>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</si>
  <si>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</si>
  <si>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</si>
  <si>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</si>
  <si>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</si>
  <si>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</si>
  <si>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</si>
  <si>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</si>
  <si>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</si>
  <si>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</si>
  <si>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</si>
  <si>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</si>
  <si>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</si>
  <si>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</si>
  <si>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</si>
  <si>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</si>
  <si>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</si>
  <si>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</si>
  <si>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</si>
  <si>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</si>
  <si>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</si>
  <si>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</si>
  <si>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</si>
  <si>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</si>
  <si>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</si>
  <si>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</si>
  <si>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</si>
  <si>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</si>
  <si>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</si>
  <si>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</si>
  <si>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</si>
  <si>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</si>
  <si>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</si>
  <si>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</si>
  <si>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</si>
  <si>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</si>
  <si>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</si>
  <si>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</si>
  <si>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</si>
  <si>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</si>
  <si>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</si>
  <si>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</si>
  <si>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</si>
  <si>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</si>
  <si>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</si>
  <si>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</si>
  <si>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</si>
  <si>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</si>
  <si>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</si>
  <si>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</si>
  <si>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</si>
  <si>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</si>
  <si>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</si>
  <si>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</si>
  <si>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</si>
  <si>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</si>
  <si>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</si>
  <si>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</si>
  <si>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</si>
  <si>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</si>
  <si>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</si>
  <si>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</si>
  <si>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</si>
  <si>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</si>
  <si>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</si>
  <si>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</si>
  <si>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</si>
  <si>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</si>
  <si>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</si>
  <si>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</si>
  <si>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</si>
  <si>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</si>
  <si>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</si>
  <si>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</si>
  <si>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</si>
  <si>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</si>
  <si>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</si>
  <si>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</si>
  <si>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</si>
  <si>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</si>
  <si>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</si>
  <si>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</si>
  <si>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</si>
  <si>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</si>
  <si>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</si>
  <si>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</si>
  <si>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</si>
  <si>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</si>
  <si>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</si>
  <si>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</si>
  <si>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</si>
  <si>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</si>
  <si>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</si>
  <si>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</si>
  <si>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</si>
  <si>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</si>
  <si>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</si>
  <si>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</si>
  <si>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</si>
  <si>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</si>
  <si>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</si>
  <si>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</si>
  <si>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</si>
  <si>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</si>
  <si>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</si>
  <si>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</si>
  <si>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</si>
  <si>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</si>
  <si>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</si>
  <si>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</si>
  <si>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</si>
  <si>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</si>
  <si>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</si>
  <si>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</si>
  <si>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</si>
  <si>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</si>
  <si>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</si>
  <si>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</si>
  <si>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</si>
  <si>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</si>
  <si>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</si>
  <si>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</si>
  <si>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</si>
  <si>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</si>
  <si>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</si>
  <si>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</si>
  <si>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</si>
  <si>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</si>
  <si>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</si>
  <si>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</si>
  <si>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</si>
  <si>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</si>
  <si>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</si>
  <si>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</si>
  <si>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</si>
  <si>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</si>
  <si>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</si>
  <si>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</si>
  <si>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</si>
  <si>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</si>
  <si>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</si>
  <si>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</si>
  <si>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</si>
  <si>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</si>
  <si>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</si>
  <si>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</si>
  <si>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</si>
  <si>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</si>
  <si>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</si>
  <si>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</si>
  <si>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</si>
  <si>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</si>
  <si>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</si>
  <si>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</si>
  <si>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</si>
  <si>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</si>
  <si>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</si>
  <si>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</si>
  <si>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</si>
  <si>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</si>
  <si>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</si>
  <si>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</si>
  <si>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</si>
  <si>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</si>
  <si>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</si>
  <si>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</si>
  <si>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</si>
  <si>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</si>
  <si>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</si>
  <si>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</si>
  <si>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</si>
  <si>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</si>
  <si>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</si>
  <si>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</si>
  <si>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</si>
  <si>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</si>
  <si>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</si>
  <si>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</si>
  <si>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</si>
  <si>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</si>
  <si>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</si>
  <si>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</si>
  <si>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</si>
  <si>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</si>
  <si>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</si>
  <si>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</si>
  <si>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</si>
  <si>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</si>
  <si>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</si>
  <si>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</si>
  <si>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</si>
  <si>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</si>
  <si>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</si>
  <si>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</si>
  <si>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</si>
  <si>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</si>
  <si>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</si>
  <si>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</si>
  <si>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</si>
  <si>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</si>
  <si>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</si>
  <si>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</si>
  <si>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</si>
  <si>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</si>
  <si>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</si>
  <si>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</si>
  <si>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</si>
  <si>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</si>
  <si>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</si>
  <si>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</si>
  <si>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</si>
  <si>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</si>
  <si>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</si>
  <si>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</si>
  <si>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</si>
  <si>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</si>
  <si>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</si>
  <si>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</si>
  <si>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</si>
  <si>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</si>
  <si>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</si>
  <si>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</si>
  <si>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</si>
  <si>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</si>
  <si>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</si>
  <si>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</si>
  <si>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</si>
  <si>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</si>
  <si>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</si>
  <si>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</si>
  <si>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</si>
  <si>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</si>
  <si>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</si>
  <si>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</si>
  <si>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</si>
  <si>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</si>
  <si>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</si>
  <si>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</si>
  <si>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</si>
  <si>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</si>
  <si>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</si>
  <si>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</si>
  <si>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</si>
  <si>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</si>
  <si>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</si>
  <si>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</si>
  <si>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</si>
  <si>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</si>
  <si>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</si>
  <si>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</si>
  <si>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</si>
  <si>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</si>
  <si>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</si>
  <si>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</si>
  <si>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</si>
  <si>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</si>
  <si>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</si>
  <si>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</si>
  <si>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</si>
  <si>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</si>
  <si>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</si>
  <si>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</si>
  <si>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</si>
  <si>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</si>
  <si>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</si>
  <si>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</si>
  <si>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</si>
  <si>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</si>
  <si>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</si>
  <si>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</si>
  <si>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</si>
  <si>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</si>
  <si>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</si>
  <si>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</si>
  <si>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</si>
  <si>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</si>
  <si>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</si>
  <si>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</si>
  <si>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</si>
  <si>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</si>
  <si>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</si>
  <si>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</si>
  <si>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</si>
  <si>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</si>
  <si>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</si>
  <si>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</si>
  <si>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</si>
  <si>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</si>
  <si>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</si>
  <si>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</si>
  <si>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</si>
  <si>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</si>
  <si>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</si>
  <si>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</si>
  <si>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</si>
  <si>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</si>
  <si>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</si>
  <si>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</si>
  <si>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</si>
  <si>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</si>
  <si>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</si>
  <si>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</si>
  <si>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</si>
  <si>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</si>
  <si>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</si>
  <si>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</si>
  <si>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</si>
  <si>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</si>
  <si>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</si>
  <si>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</si>
  <si>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</si>
  <si>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</si>
  <si>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</si>
  <si>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</si>
  <si>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</si>
  <si>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</si>
  <si>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</si>
  <si>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</si>
  <si>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</si>
  <si>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</si>
  <si>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</si>
  <si>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</si>
  <si>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</si>
  <si>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</si>
  <si>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</si>
  <si>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</si>
  <si>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</si>
  <si>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</si>
  <si>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</si>
  <si>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</si>
  <si>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</si>
  <si>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</si>
  <si>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</si>
  <si>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</si>
  <si>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</si>
  <si>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</si>
  <si>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</si>
  <si>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</si>
  <si>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</si>
  <si>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</si>
  <si>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</si>
  <si>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</si>
  <si>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</si>
  <si>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</si>
  <si>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</si>
  <si>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</si>
  <si>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</si>
  <si>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</si>
  <si>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</si>
  <si>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</si>
  <si>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</si>
  <si>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</si>
  <si>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</si>
  <si>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</si>
  <si>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</si>
  <si>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</si>
  <si>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</si>
  <si>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</si>
  <si>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</si>
  <si>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</si>
  <si>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</si>
  <si>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</si>
  <si>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</si>
  <si>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</si>
  <si>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</si>
  <si>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</si>
  <si>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</si>
  <si>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</si>
  <si>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</si>
  <si>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</si>
  <si>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</si>
  <si>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</si>
  <si>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</si>
  <si>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</si>
  <si>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</si>
  <si>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</si>
  <si>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</si>
  <si>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</si>
  <si>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</si>
  <si>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</si>
  <si>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</si>
  <si>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</si>
  <si>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</si>
  <si>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</si>
  <si>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</si>
  <si>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</si>
  <si>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</si>
  <si>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</si>
  <si>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</si>
  <si>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</si>
  <si>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</si>
  <si>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</si>
  <si>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</si>
  <si>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</si>
  <si>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</si>
  <si>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</si>
  <si>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</si>
  <si>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</si>
  <si>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</si>
  <si>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</si>
  <si>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</si>
  <si>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</si>
  <si>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</si>
  <si>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</si>
  <si>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</si>
  <si>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</si>
  <si>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</si>
  <si>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</si>
  <si>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</si>
  <si>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</si>
  <si>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</si>
  <si>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</si>
  <si>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</si>
  <si>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</si>
  <si>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</si>
  <si>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</si>
  <si>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</si>
  <si>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</si>
  <si>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</si>
  <si>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</si>
  <si>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</si>
  <si>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</si>
  <si>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</si>
  <si>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</si>
  <si>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</si>
  <si>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</si>
  <si>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</si>
  <si>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</si>
  <si>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</si>
  <si>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</si>
  <si>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</si>
  <si>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</si>
  <si>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</si>
  <si>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</si>
  <si>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</si>
  <si>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</si>
  <si>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</si>
  <si>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</si>
  <si>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</si>
  <si>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</si>
  <si>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</si>
  <si>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</si>
  <si>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</si>
  <si>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</si>
  <si>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</si>
  <si>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</si>
  <si>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</si>
  <si>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</si>
  <si>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</si>
  <si>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</si>
  <si>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</si>
  <si>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</si>
  <si>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</si>
  <si>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</si>
  <si>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</si>
  <si>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</si>
  <si>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</si>
  <si>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</si>
  <si>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</si>
  <si>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</si>
  <si>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</si>
  <si>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</si>
  <si>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</si>
  <si>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</si>
  <si>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</si>
  <si>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</si>
  <si>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</si>
  <si>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</si>
  <si>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</si>
  <si>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</si>
  <si>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</si>
  <si>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</si>
  <si>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</si>
  <si>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</si>
  <si>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</si>
  <si>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</si>
  <si>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</si>
  <si>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</si>
  <si>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</si>
  <si>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</si>
  <si>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</si>
  <si>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</si>
  <si>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</si>
  <si>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</si>
  <si>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</si>
  <si>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</si>
  <si>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</si>
  <si>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</si>
  <si>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</si>
  <si>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</si>
  <si>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</si>
  <si>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</si>
  <si>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</si>
  <si>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</si>
  <si>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</si>
  <si>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</si>
  <si>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</si>
  <si>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</si>
  <si>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</si>
  <si>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</si>
  <si>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</si>
  <si>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</si>
  <si>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</si>
  <si>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</si>
  <si>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</si>
  <si>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</si>
  <si>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</si>
  <si>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</si>
  <si>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</si>
  <si>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</si>
  <si>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</si>
  <si>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</si>
  <si>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</si>
  <si>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</si>
  <si>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</si>
  <si>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</si>
  <si>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</si>
  <si>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</si>
  <si>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</si>
  <si>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</si>
  <si>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</si>
  <si>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</si>
  <si>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</si>
  <si>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</si>
  <si>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</si>
  <si>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</si>
  <si>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</si>
  <si>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</si>
  <si>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</si>
  <si>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</si>
  <si>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</si>
  <si>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</si>
  <si>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</si>
  <si>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</si>
  <si>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</si>
  <si>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</si>
  <si>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</si>
  <si>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</si>
  <si>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</si>
  <si>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</si>
  <si>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</si>
  <si>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</si>
  <si>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</si>
  <si>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</si>
  <si>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</si>
  <si>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</si>
  <si>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</si>
  <si>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</si>
  <si>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</si>
  <si>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</si>
  <si>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</si>
  <si>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</si>
  <si>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</si>
  <si>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</si>
  <si>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</si>
  <si>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</si>
  <si>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</si>
  <si>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</si>
  <si>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</si>
  <si>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</si>
  <si>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</si>
  <si>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</si>
  <si>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</si>
  <si>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</si>
  <si>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</si>
  <si>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</si>
  <si>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</si>
  <si>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</si>
  <si>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</si>
  <si>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</si>
  <si>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</si>
  <si>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</si>
  <si>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</si>
  <si>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</si>
  <si>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</si>
  <si>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</si>
  <si>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</si>
  <si>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</si>
  <si>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</si>
  <si>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</si>
  <si>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</si>
  <si>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</si>
  <si>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</si>
  <si>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</si>
  <si>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</si>
  <si>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</si>
  <si>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</si>
  <si>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</si>
  <si>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</si>
  <si>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</si>
  <si>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</si>
  <si>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</si>
  <si>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</si>
  <si>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</si>
  <si>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</si>
  <si>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</si>
  <si>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</si>
  <si>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</si>
  <si>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</si>
  <si>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</si>
  <si>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</si>
  <si>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</si>
  <si>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</si>
  <si>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</si>
  <si>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</si>
  <si>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</si>
  <si>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</si>
  <si>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</si>
  <si>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</si>
  <si>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</si>
  <si>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</si>
  <si>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</si>
  <si>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</si>
  <si>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</si>
  <si>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</si>
  <si>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</si>
  <si>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</si>
  <si>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</si>
  <si>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</si>
  <si>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</si>
  <si>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</si>
  <si>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</si>
  <si>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</si>
  <si>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</si>
  <si>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</si>
  <si>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</si>
  <si>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</si>
  <si>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</si>
  <si>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</si>
  <si>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</si>
  <si>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</si>
  <si>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</si>
  <si>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</si>
  <si>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</si>
  <si>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</si>
  <si>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</si>
  <si>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</si>
  <si>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</si>
  <si>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</si>
  <si>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</si>
  <si>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</si>
  <si>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</si>
  <si>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</si>
  <si>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</si>
  <si>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</si>
  <si>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</si>
  <si>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</si>
  <si>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</si>
  <si>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</si>
  <si>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</si>
  <si>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</si>
  <si>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</si>
  <si>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</si>
  <si>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</si>
  <si>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</si>
  <si>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</si>
  <si>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</si>
  <si>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</si>
  <si>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</si>
  <si>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</si>
  <si>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</si>
  <si>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</si>
  <si>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</si>
  <si>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</si>
  <si>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</si>
  <si>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</si>
  <si>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</si>
  <si>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</si>
  <si>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</si>
  <si>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</si>
  <si>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</si>
  <si>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</si>
  <si>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</si>
  <si>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</si>
  <si>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</si>
  <si>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</si>
  <si>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</si>
  <si>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</si>
  <si>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</si>
  <si>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</si>
  <si>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</si>
  <si>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</si>
  <si>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</si>
  <si>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</si>
  <si>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</si>
  <si>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</si>
  <si>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</si>
  <si>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</si>
  <si>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</si>
  <si>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</si>
  <si>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</si>
  <si>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</si>
  <si>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</si>
  <si>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</si>
  <si>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</si>
  <si>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</si>
  <si>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</si>
  <si>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</si>
  <si>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</si>
  <si>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</si>
  <si>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</si>
  <si>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</si>
  <si>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</si>
  <si>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</si>
  <si>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</si>
  <si>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</si>
  <si>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</si>
  <si>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</si>
  <si>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</si>
  <si>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</si>
  <si>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</si>
  <si>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</si>
  <si>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</si>
  <si>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</si>
  <si>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</si>
  <si>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</si>
  <si>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</si>
  <si>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</si>
  <si>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</si>
  <si>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</si>
  <si>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</si>
  <si>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</si>
  <si>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</si>
  <si>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</si>
  <si>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</si>
  <si>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</si>
  <si>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</si>
  <si>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</si>
  <si>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</si>
  <si>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</si>
  <si>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</si>
  <si>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</si>
  <si>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</si>
  <si>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</si>
  <si>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</si>
  <si>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</si>
  <si>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</si>
  <si>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</si>
  <si>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</si>
  <si>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</si>
  <si>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</si>
  <si>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</si>
  <si>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</si>
  <si>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</si>
  <si>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</si>
  <si>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</si>
  <si>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</si>
  <si>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</si>
  <si>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</si>
  <si>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</si>
  <si>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</si>
  <si>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</si>
  <si>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</si>
  <si>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</si>
  <si>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</si>
  <si>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</si>
  <si>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</si>
  <si>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</si>
  <si>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</si>
  <si>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</si>
  <si>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</si>
  <si>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</si>
  <si>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</si>
  <si>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</si>
  <si>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</si>
  <si>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</si>
  <si>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</si>
  <si>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</si>
  <si>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</si>
  <si>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</si>
  <si>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</si>
  <si>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</si>
  <si>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</si>
  <si>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</si>
  <si>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</si>
  <si>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</si>
  <si>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</si>
  <si>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</si>
  <si>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</si>
  <si>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</si>
  <si>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</si>
  <si>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</si>
  <si>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</si>
  <si>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</si>
  <si>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</si>
  <si>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</si>
  <si>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</si>
  <si>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</si>
  <si>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</si>
  <si>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</si>
  <si>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</si>
  <si>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</si>
  <si>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</si>
  <si>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</si>
  <si>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</si>
  <si>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</si>
  <si>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</si>
  <si>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</si>
  <si>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</si>
  <si>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</si>
  <si>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</si>
  <si>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</si>
  <si>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</si>
  <si>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</si>
  <si>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</si>
  <si>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</si>
  <si>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</si>
  <si>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</si>
  <si>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</si>
  <si>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</si>
  <si>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</si>
  <si>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</si>
  <si>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</si>
  <si>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</si>
  <si>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</si>
  <si>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</si>
  <si>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</si>
  <si>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</si>
  <si>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</si>
  <si>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</si>
  <si>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</si>
  <si>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</si>
  <si>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</si>
  <si>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</si>
  <si>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</si>
  <si>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</si>
  <si>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</si>
  <si>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</si>
  <si>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</si>
  <si>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</si>
  <si>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</si>
  <si>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</si>
  <si>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</si>
  <si>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</si>
  <si>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</si>
  <si>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</si>
  <si>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</si>
  <si>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</si>
  <si>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</si>
  <si>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</si>
  <si>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</si>
  <si>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</si>
  <si>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</si>
  <si>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</si>
  <si>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</si>
  <si>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</si>
  <si>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</si>
  <si>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</si>
  <si>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</si>
  <si>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</si>
  <si>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</si>
  <si>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</si>
  <si>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</si>
  <si>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</si>
  <si>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</si>
  <si>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</si>
  <si>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</si>
  <si>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</si>
  <si>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</si>
  <si>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</si>
  <si>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</si>
  <si>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</si>
  <si>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</si>
  <si>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</si>
  <si>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</si>
  <si>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</si>
  <si>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</si>
  <si>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</si>
  <si>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</si>
  <si>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</si>
  <si>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</si>
  <si>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</si>
  <si>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</si>
  <si>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</si>
  <si>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</si>
  <si>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</si>
  <si>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</si>
  <si>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</si>
  <si>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</si>
  <si>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</si>
  <si>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</si>
  <si>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</si>
  <si>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</si>
  <si>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</si>
  <si>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</si>
  <si>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</si>
  <si>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</si>
  <si>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</si>
  <si>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</si>
  <si>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</si>
  <si>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</si>
  <si>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</si>
  <si>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</si>
  <si>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</si>
  <si>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</si>
  <si>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</si>
  <si>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</si>
  <si>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</si>
  <si>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</si>
  <si>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</si>
  <si>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</si>
  <si>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</si>
  <si>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</si>
  <si>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</si>
  <si>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</si>
  <si>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</si>
  <si>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</si>
  <si>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</si>
  <si>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</si>
  <si>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</si>
  <si>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</si>
  <si>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</si>
  <si>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</si>
  <si>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</si>
  <si>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</si>
  <si>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</si>
  <si>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</si>
  <si>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</si>
  <si>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</si>
  <si>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</si>
  <si>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</si>
  <si>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</si>
  <si>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</si>
  <si>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</si>
  <si>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</si>
  <si>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</si>
  <si>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</si>
  <si>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</si>
  <si>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</si>
  <si>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</si>
  <si>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</si>
  <si>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</si>
  <si>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</si>
  <si>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</si>
  <si>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</si>
  <si>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</si>
  <si>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</si>
  <si>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</si>
  <si>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</si>
  <si>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</si>
  <si>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</si>
  <si>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</si>
  <si>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</si>
  <si>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</si>
  <si>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</si>
  <si>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</si>
  <si>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</si>
  <si>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</si>
  <si>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</si>
  <si>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</si>
  <si>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</si>
  <si>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</si>
  <si>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</si>
  <si>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</si>
  <si>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</si>
  <si>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</si>
  <si>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</si>
  <si>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</si>
  <si>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</si>
  <si>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</si>
  <si>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</si>
  <si>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</si>
  <si>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</si>
  <si>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</si>
  <si>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</si>
  <si>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</si>
  <si>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</si>
  <si>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</si>
  <si>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</si>
  <si>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</si>
  <si>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</si>
  <si>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</si>
  <si>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</si>
  <si>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</si>
  <si>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</si>
  <si>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</si>
  <si>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</si>
  <si>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</si>
  <si>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</si>
  <si>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</si>
  <si>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</si>
  <si>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</si>
  <si>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</si>
  <si>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</si>
  <si>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</si>
  <si>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</si>
  <si>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</si>
  <si>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</si>
  <si>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</si>
  <si>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</si>
  <si>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</si>
  <si>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</si>
  <si>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</si>
  <si>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</si>
  <si>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</si>
  <si>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</si>
  <si>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</si>
  <si>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</si>
  <si>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</si>
  <si>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</si>
  <si>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</si>
  <si>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</si>
  <si>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</si>
  <si>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</si>
  <si>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</si>
  <si>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</si>
  <si>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</si>
  <si>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</si>
  <si>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</si>
  <si>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</si>
  <si>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</si>
  <si>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</si>
  <si>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</si>
  <si>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</si>
  <si>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</si>
  <si>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</si>
  <si>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</si>
  <si>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</si>
  <si>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</si>
  <si>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</si>
  <si>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</si>
  <si>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</si>
  <si>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</si>
  <si>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</si>
  <si>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</si>
  <si>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</si>
  <si>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</si>
  <si>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</si>
  <si>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</si>
  <si>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</si>
  <si>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</si>
  <si>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</si>
  <si>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</si>
  <si>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</si>
  <si>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</si>
  <si>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</si>
  <si>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</si>
  <si>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</si>
  <si>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</si>
  <si>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</si>
  <si>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</si>
  <si>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</si>
  <si>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</si>
  <si>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</si>
  <si>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</si>
  <si>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</si>
  <si>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</si>
  <si>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</si>
  <si>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</si>
  <si>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</si>
  <si>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</si>
  <si>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</si>
  <si>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</si>
  <si>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</si>
  <si>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</si>
  <si>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</si>
  <si>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</si>
  <si>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</si>
  <si>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</si>
  <si>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</si>
  <si>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</si>
  <si>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</si>
  <si>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</si>
  <si>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</si>
  <si>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</si>
  <si>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</si>
  <si>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</si>
  <si>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</si>
  <si>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</si>
  <si>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</si>
  <si>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</si>
  <si>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</si>
  <si>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</si>
  <si>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</si>
  <si>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</si>
  <si>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</si>
  <si>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</si>
  <si>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</si>
  <si>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</si>
  <si>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</si>
  <si>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</si>
  <si>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</si>
  <si>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</si>
  <si>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</si>
  <si>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</si>
  <si>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</si>
  <si>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</si>
  <si>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</si>
  <si>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</si>
  <si>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</si>
  <si>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</si>
  <si>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</si>
  <si>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</si>
  <si>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</si>
  <si>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</si>
  <si>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</si>
  <si>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</si>
  <si>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</si>
  <si>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</si>
  <si>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</si>
  <si>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</si>
  <si>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</si>
  <si>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</si>
  <si>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</si>
  <si>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</si>
  <si>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</si>
  <si>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</si>
  <si>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</si>
  <si>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</si>
  <si>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</si>
  <si>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</si>
  <si>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</si>
  <si>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</si>
  <si>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</si>
  <si>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</si>
  <si>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</si>
  <si>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</si>
  <si>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</si>
  <si>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</si>
  <si>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</si>
  <si>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</si>
  <si>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</si>
  <si>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</si>
  <si>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</si>
  <si>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</si>
  <si>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</si>
  <si>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</si>
  <si>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</si>
  <si>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</si>
  <si>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</si>
  <si>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</si>
  <si>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</si>
  <si>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</si>
  <si>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</si>
  <si>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</si>
  <si>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</si>
  <si>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</si>
  <si>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</si>
  <si>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</si>
  <si>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</si>
  <si>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</si>
  <si>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</si>
  <si>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</si>
  <si>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</si>
  <si>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</si>
  <si>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</si>
  <si>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</si>
  <si>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</si>
  <si>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</si>
  <si>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</si>
  <si>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</si>
  <si>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</si>
  <si>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</si>
  <si>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</si>
  <si>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</si>
  <si>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</si>
  <si>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</si>
  <si>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</si>
  <si>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</si>
  <si>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</si>
  <si>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</si>
  <si>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</si>
  <si>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</si>
  <si>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</si>
  <si>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</si>
  <si>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</si>
  <si>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</si>
  <si>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</si>
  <si>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</si>
  <si>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</si>
  <si>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</si>
  <si>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</si>
  <si>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</si>
  <si>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</si>
  <si>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</si>
  <si>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</si>
  <si>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</si>
  <si>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</si>
  <si>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</si>
  <si>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</si>
  <si>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</si>
  <si>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</si>
  <si>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</si>
  <si>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</si>
  <si>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</si>
  <si>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</si>
  <si>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</si>
  <si>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</si>
  <si>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</si>
  <si>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</si>
  <si>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</si>
  <si>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</si>
  <si>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</si>
  <si>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</si>
  <si>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</si>
  <si>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</si>
  <si>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</si>
  <si>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</si>
  <si>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</si>
  <si>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</si>
  <si>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</si>
  <si>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</si>
  <si>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</si>
  <si>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</si>
  <si>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</si>
  <si>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</si>
  <si>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</si>
  <si>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</si>
  <si>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</si>
  <si>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</si>
  <si>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</si>
  <si>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</si>
  <si>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</si>
  <si>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</si>
  <si>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</si>
  <si>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</si>
  <si>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</si>
  <si>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</si>
  <si>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</si>
  <si>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</si>
  <si>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</si>
  <si>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</si>
  <si>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</si>
  <si>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</si>
  <si>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</si>
  <si>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</si>
  <si>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</si>
  <si>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</si>
  <si>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</si>
  <si>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</si>
  <si>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</si>
  <si>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</si>
  <si>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</si>
  <si>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</si>
  <si>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</si>
  <si>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</si>
  <si>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</si>
  <si>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</si>
  <si>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</si>
  <si>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</si>
  <si>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</si>
  <si>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</si>
  <si>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</si>
  <si>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</si>
  <si>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</si>
  <si>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</si>
  <si>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</si>
  <si>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</si>
  <si>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</si>
  <si>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</si>
  <si>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</si>
  <si>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</si>
  <si>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</si>
  <si>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</si>
  <si>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</si>
  <si>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</si>
  <si>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</si>
  <si>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</si>
  <si>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</si>
  <si>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</si>
  <si>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</si>
  <si>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</si>
  <si>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</si>
  <si>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</si>
  <si>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</si>
  <si>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</si>
  <si>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</si>
  <si>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</si>
  <si>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</si>
  <si>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</si>
  <si>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</si>
  <si>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</si>
  <si>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</si>
  <si>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</si>
  <si>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</si>
  <si>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</si>
  <si>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</si>
  <si>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</si>
  <si>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</si>
  <si>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</si>
  <si>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</si>
  <si>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</si>
  <si>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</si>
  <si>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</si>
  <si>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</si>
  <si>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</si>
  <si>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</si>
  <si>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</si>
  <si>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</si>
  <si>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</si>
  <si>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</si>
  <si>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</si>
  <si>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</si>
  <si>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</si>
  <si>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</si>
  <si>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</si>
  <si>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</si>
  <si>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</si>
  <si>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</si>
  <si>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</si>
  <si>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</si>
  <si>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</si>
  <si>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</si>
  <si>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</si>
  <si>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</si>
  <si>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</si>
  <si>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</si>
  <si>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</si>
  <si>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</si>
  <si>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</si>
  <si>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</si>
  <si>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</si>
  <si>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</si>
  <si>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</si>
  <si>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</si>
  <si>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</si>
  <si>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</si>
  <si>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</si>
  <si>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</si>
  <si>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</si>
  <si>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</si>
  <si>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</si>
  <si>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</si>
  <si>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</si>
  <si>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</si>
  <si>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</si>
  <si>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</si>
  <si>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</si>
  <si>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</si>
  <si>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</si>
  <si>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</si>
  <si>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</si>
  <si>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</si>
  <si>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</si>
  <si>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</si>
  <si>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</si>
  <si>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</si>
  <si>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</si>
  <si>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</si>
  <si>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</si>
  <si>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</si>
  <si>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</si>
  <si>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</si>
  <si>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</si>
  <si>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</si>
  <si>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</si>
  <si>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</si>
  <si>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</si>
  <si>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</si>
  <si>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</si>
  <si>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</si>
  <si>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</si>
  <si>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</si>
  <si>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</si>
  <si>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</si>
  <si>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</si>
  <si>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</si>
  <si>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</si>
  <si>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</si>
  <si>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</si>
  <si>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</si>
  <si>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</si>
  <si>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</si>
  <si>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</si>
  <si>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</si>
  <si>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</si>
  <si>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</si>
  <si>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</si>
  <si>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</si>
  <si>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</si>
  <si>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</si>
  <si>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</si>
  <si>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</si>
  <si>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</si>
  <si>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</si>
  <si>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</si>
  <si>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</si>
  <si>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</si>
  <si>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</si>
  <si>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</si>
  <si>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</si>
  <si>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</si>
  <si>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</si>
  <si>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</si>
  <si>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</si>
  <si>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</si>
  <si>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</si>
  <si>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</si>
  <si>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</si>
  <si>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</si>
  <si>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</si>
  <si>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</si>
  <si>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</si>
  <si>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</si>
  <si>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</si>
  <si>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</si>
  <si>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</si>
  <si>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</si>
  <si>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</si>
  <si>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</si>
  <si>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</si>
  <si>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</si>
  <si>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</si>
  <si>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</si>
  <si>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</si>
  <si>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</si>
  <si>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</si>
  <si>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</si>
  <si>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</si>
  <si>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</si>
  <si>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</si>
  <si>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</si>
  <si>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</si>
  <si>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</si>
  <si>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</si>
  <si>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</si>
  <si>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</si>
  <si>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</si>
  <si>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</si>
  <si>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</si>
  <si>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</si>
  <si>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</si>
  <si>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</si>
  <si>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</si>
  <si>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</si>
  <si>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</si>
  <si>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</si>
  <si>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</si>
  <si>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</si>
  <si>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</si>
  <si>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</si>
  <si>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</si>
  <si>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</si>
  <si>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</si>
  <si>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</si>
  <si>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</si>
  <si>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</si>
  <si>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</si>
  <si>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</si>
  <si>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</si>
  <si>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</si>
  <si>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</si>
  <si>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</si>
  <si>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</si>
  <si>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</si>
  <si>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</si>
  <si>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</si>
  <si>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</si>
  <si>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</si>
  <si>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</si>
  <si>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</si>
  <si>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</si>
  <si>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</si>
  <si>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</si>
  <si>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</si>
  <si>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</si>
  <si>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</si>
  <si>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</si>
  <si>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</si>
  <si>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</si>
  <si>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</si>
  <si>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</si>
  <si>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</si>
  <si>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</si>
  <si>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</si>
  <si>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</si>
  <si>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</si>
  <si>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</si>
  <si>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</si>
  <si>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</si>
  <si>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</si>
  <si>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</si>
  <si>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</si>
  <si>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</si>
  <si>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</si>
  <si>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</si>
  <si>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</si>
  <si>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</si>
  <si>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</si>
  <si>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</si>
  <si>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</si>
  <si>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</si>
  <si>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</si>
  <si>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</si>
  <si>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</si>
  <si>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</si>
  <si>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</si>
  <si>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</si>
  <si>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</si>
  <si>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</si>
  <si>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</si>
  <si>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</si>
  <si>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</si>
  <si>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</si>
  <si>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</si>
  <si>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</si>
  <si>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</si>
  <si>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</si>
  <si>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</si>
  <si>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</si>
  <si>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</si>
  <si>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</si>
  <si>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</si>
  <si>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</si>
  <si>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</si>
  <si>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</si>
  <si>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</si>
  <si>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</si>
  <si>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</si>
  <si>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</si>
  <si>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</si>
  <si>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</si>
  <si>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</si>
  <si>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</si>
  <si>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</si>
  <si>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</si>
  <si>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</si>
  <si>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</si>
  <si>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</si>
  <si>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</si>
  <si>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</si>
  <si>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</si>
  <si>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</si>
  <si>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</si>
  <si>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</si>
  <si>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</si>
  <si>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</si>
  <si>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</si>
  <si>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</si>
  <si>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</si>
  <si>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</si>
  <si>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</si>
  <si>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</si>
  <si>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</si>
  <si>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</si>
  <si>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</si>
  <si>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</si>
  <si>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</si>
  <si>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</si>
  <si>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</si>
  <si>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</si>
  <si>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</si>
  <si>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</si>
  <si>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</si>
  <si>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</si>
  <si>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</si>
  <si>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</si>
  <si>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</si>
  <si>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</si>
  <si>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</si>
  <si>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</si>
  <si>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</si>
  <si>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</si>
  <si>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</si>
  <si>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</si>
  <si>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</si>
  <si>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</si>
  <si>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</si>
  <si>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</si>
  <si>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</si>
  <si>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</si>
  <si>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</si>
  <si>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</si>
  <si>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</si>
  <si>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</si>
  <si>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</si>
  <si>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</si>
  <si>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</si>
  <si>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</si>
  <si>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</si>
  <si>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</si>
  <si>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</si>
  <si>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</si>
  <si>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</si>
  <si>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</si>
  <si>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</si>
  <si>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</si>
  <si>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</si>
  <si>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</si>
  <si>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</si>
  <si>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</si>
  <si>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</si>
  <si>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</si>
  <si>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</si>
  <si>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</si>
  <si>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</si>
  <si>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</si>
  <si>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</si>
  <si>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</si>
  <si>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</si>
  <si>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</si>
  <si>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</si>
  <si>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</si>
  <si>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</si>
  <si>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</si>
  <si>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</si>
  <si>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</si>
  <si>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</si>
  <si>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</si>
  <si>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</si>
  <si>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</si>
  <si>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</si>
  <si>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</si>
  <si>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</si>
  <si>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</si>
  <si>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</si>
  <si>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</si>
  <si>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</si>
  <si>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</si>
  <si>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</si>
  <si>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</si>
  <si>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</si>
  <si>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</si>
  <si>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</si>
  <si>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</si>
  <si>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</si>
  <si>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</si>
  <si>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</si>
  <si>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</si>
  <si>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</si>
  <si>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</si>
  <si>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</si>
  <si>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</si>
  <si>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</si>
  <si>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</si>
  <si>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</si>
  <si>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</si>
  <si>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</si>
  <si>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</si>
  <si>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</si>
  <si>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</si>
  <si>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</si>
  <si>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</si>
  <si>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</si>
  <si>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</si>
  <si>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</si>
  <si>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</si>
  <si>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</si>
  <si>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</si>
  <si>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</si>
  <si>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</si>
  <si>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</si>
  <si>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</si>
  <si>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</si>
  <si>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</si>
  <si>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</si>
  <si>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</si>
  <si>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</si>
  <si>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</si>
  <si>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</si>
  <si>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</si>
  <si>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</si>
  <si>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</si>
  <si>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</si>
  <si>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</si>
  <si>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</si>
  <si>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</si>
  <si>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</si>
  <si>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</si>
  <si>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</si>
  <si>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</si>
  <si>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</si>
  <si>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</si>
  <si>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</si>
  <si>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</si>
  <si>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</si>
  <si>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</si>
  <si>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</si>
  <si>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</si>
  <si>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</si>
  <si>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</si>
  <si>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</si>
  <si>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</si>
  <si>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</si>
  <si>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</si>
  <si>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</si>
  <si>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</si>
  <si>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</si>
  <si>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</si>
  <si>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</si>
  <si>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</si>
  <si>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</si>
  <si>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</si>
  <si>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</si>
  <si>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</si>
  <si>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</si>
  <si>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</si>
  <si>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</si>
  <si>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</si>
  <si>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</si>
  <si>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</si>
  <si>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</si>
  <si>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</si>
  <si>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</si>
  <si>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</si>
  <si>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</si>
  <si>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</si>
  <si>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</si>
  <si>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</si>
  <si>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</si>
  <si>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</si>
  <si>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</si>
  <si>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</si>
  <si>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</si>
  <si>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</si>
  <si>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</si>
  <si>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</si>
  <si>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</si>
  <si>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</si>
  <si>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</si>
  <si>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</si>
  <si>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</si>
  <si>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</si>
  <si>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</si>
  <si>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</si>
  <si>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</si>
  <si>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</si>
  <si>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</si>
  <si>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</si>
  <si>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</si>
  <si>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</si>
  <si>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</si>
  <si>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</si>
  <si>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</si>
  <si>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</si>
  <si>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</si>
  <si>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</si>
  <si>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</si>
  <si>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</si>
  <si>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</si>
  <si>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</si>
  <si>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</si>
  <si>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</si>
  <si>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</si>
  <si>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</si>
  <si>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</si>
  <si>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</si>
  <si>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</si>
  <si>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</si>
  <si>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</si>
  <si>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</si>
  <si>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</si>
  <si>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</si>
  <si>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</si>
  <si>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</si>
  <si>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</si>
  <si>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</si>
  <si>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</si>
  <si>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</si>
  <si>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</si>
  <si>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</si>
  <si>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</si>
  <si>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</si>
  <si>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</si>
  <si>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</si>
  <si>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</si>
  <si>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</si>
  <si>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</si>
  <si>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</si>
  <si>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</si>
  <si>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</si>
  <si>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</si>
  <si>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</si>
  <si>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</si>
  <si>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</si>
  <si>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</si>
  <si>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</si>
  <si>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</si>
  <si>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</si>
  <si>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</si>
  <si>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</si>
  <si>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</si>
  <si>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</si>
  <si>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</si>
  <si>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</si>
  <si>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</si>
  <si>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</si>
  <si>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</si>
  <si>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</si>
  <si>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</si>
  <si>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</si>
  <si>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</si>
  <si>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</si>
  <si>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</si>
  <si>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</si>
  <si>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</si>
  <si>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</si>
  <si>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</si>
  <si>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</si>
  <si>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</si>
  <si>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</si>
  <si>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</si>
  <si>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</si>
  <si>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</si>
  <si>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</si>
  <si>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</si>
  <si>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</si>
  <si>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</si>
  <si>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</si>
  <si>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</si>
  <si>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</si>
  <si>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</si>
  <si>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</si>
  <si>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</si>
  <si>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</si>
  <si>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</si>
  <si>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</si>
  <si>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</si>
  <si>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</si>
  <si>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</si>
  <si>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</si>
  <si>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</si>
  <si>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</si>
  <si>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</si>
  <si>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</si>
  <si>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</si>
  <si>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</si>
  <si>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</si>
  <si>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</si>
  <si>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</si>
  <si>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</si>
  <si>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</si>
  <si>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</si>
  <si>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</si>
  <si>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</si>
  <si>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</si>
  <si>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</si>
  <si>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</si>
  <si>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</si>
  <si>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</si>
  <si>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</si>
  <si>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</si>
  <si>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</si>
  <si>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</si>
  <si>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</si>
  <si>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</si>
  <si>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</si>
  <si>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</si>
  <si>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</si>
  <si>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</si>
  <si>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</si>
  <si>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</si>
  <si>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</si>
  <si>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</si>
  <si>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</si>
  <si>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</si>
  <si>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</si>
  <si>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</si>
  <si>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</si>
  <si>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</si>
  <si>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</si>
  <si>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</si>
  <si>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</si>
  <si>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</si>
  <si>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</si>
  <si>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</si>
  <si>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</si>
  <si>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</si>
  <si>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</si>
  <si>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</si>
  <si>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</si>
  <si>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</si>
  <si>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</si>
  <si>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</si>
  <si>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</si>
  <si>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</si>
  <si>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</si>
  <si>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</si>
  <si>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</si>
  <si>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</si>
  <si>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</si>
  <si>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</si>
  <si>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</si>
  <si>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</si>
  <si>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</si>
  <si>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</si>
  <si>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</si>
  <si>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</si>
  <si>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</si>
  <si>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</si>
  <si>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</si>
  <si>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</si>
  <si>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</si>
  <si>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</si>
  <si>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</si>
  <si>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</si>
  <si>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</si>
  <si>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</si>
  <si>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</si>
  <si>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</si>
  <si>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</si>
  <si>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</si>
  <si>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</si>
  <si>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</si>
  <si>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</si>
  <si>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</si>
  <si>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</si>
  <si>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</si>
  <si>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</si>
  <si>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</si>
  <si>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</si>
  <si>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</si>
  <si>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</si>
  <si>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</si>
  <si>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</si>
  <si>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</si>
  <si>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</si>
  <si>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</si>
  <si>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</si>
  <si>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</si>
  <si>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</si>
  <si>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</si>
  <si>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</si>
  <si>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</si>
  <si>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</si>
  <si>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</si>
  <si>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</si>
  <si>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</si>
  <si>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</si>
  <si>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</si>
  <si>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</si>
  <si>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</si>
  <si>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</si>
  <si>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</si>
  <si>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</si>
  <si>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</si>
  <si>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</si>
  <si>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</si>
  <si>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</si>
  <si>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</si>
  <si>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</si>
  <si>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</si>
  <si>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</si>
  <si>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</si>
  <si>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</si>
  <si>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</si>
  <si>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</si>
  <si>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</si>
  <si>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</si>
  <si>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</si>
  <si>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</si>
  <si>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</si>
  <si>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</si>
  <si>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</si>
  <si>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</si>
  <si>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</si>
  <si>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</si>
  <si>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</si>
  <si>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</si>
  <si>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</si>
  <si>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</si>
  <si>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</si>
  <si>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</si>
  <si>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</si>
  <si>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</si>
  <si>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</si>
  <si>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</si>
  <si>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</si>
  <si>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</si>
  <si>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</si>
  <si>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</si>
  <si>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</si>
  <si>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</si>
  <si>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</si>
  <si>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</si>
  <si>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</si>
  <si>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</si>
  <si>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</si>
  <si>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</si>
  <si>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</si>
  <si>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</si>
  <si>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</si>
  <si>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</si>
  <si>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</si>
  <si>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</si>
  <si>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</si>
  <si>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</si>
  <si>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</si>
  <si>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</si>
  <si>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</si>
  <si>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</si>
  <si>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</si>
  <si>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</si>
  <si>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</si>
  <si>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</si>
  <si>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</si>
  <si>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</si>
  <si>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</si>
  <si>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</si>
  <si>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</si>
  <si>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</si>
  <si>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</si>
  <si>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</si>
  <si>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</si>
  <si>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</si>
  <si>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</si>
  <si>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</si>
  <si>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</si>
  <si>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</si>
  <si>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</si>
  <si>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</si>
  <si>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</si>
  <si>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</si>
  <si>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</si>
  <si>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</si>
  <si>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</si>
  <si>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</si>
  <si>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</si>
  <si>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</si>
  <si>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</si>
  <si>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</si>
  <si>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</si>
  <si>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</si>
  <si>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</si>
  <si>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</si>
  <si>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</si>
  <si>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</si>
  <si>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</si>
  <si>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</si>
  <si>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</si>
  <si>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</si>
  <si>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</si>
  <si>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</si>
  <si>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</si>
  <si>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</si>
  <si>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</si>
  <si>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</si>
  <si>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</si>
  <si>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</si>
  <si>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</si>
  <si>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</si>
  <si>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</si>
  <si>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</si>
  <si>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</si>
  <si>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</si>
  <si>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</si>
  <si>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</si>
  <si>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</si>
  <si>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</si>
  <si>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</si>
  <si>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</si>
  <si>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</si>
  <si>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</si>
  <si>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</si>
  <si>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</si>
  <si>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</si>
  <si>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</si>
  <si>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</si>
  <si>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</si>
  <si>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</si>
  <si>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</si>
  <si>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</si>
  <si>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</si>
  <si>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</si>
  <si>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</si>
  <si>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</si>
  <si>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</si>
  <si>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</si>
  <si>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</si>
  <si>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</si>
  <si>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</si>
  <si>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</si>
  <si>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</si>
  <si>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</si>
  <si>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</si>
  <si>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</si>
  <si>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</si>
  <si>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</si>
  <si>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</si>
  <si>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</si>
  <si>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</si>
  <si>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</si>
  <si>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</si>
  <si>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</si>
  <si>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</si>
  <si>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</si>
  <si>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</si>
  <si>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</si>
  <si>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</si>
  <si>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</si>
  <si>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</si>
  <si>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</si>
  <si>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</si>
  <si>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</si>
  <si>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</si>
  <si>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</si>
  <si>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</si>
  <si>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</si>
  <si>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</si>
  <si>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</si>
  <si>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</si>
  <si>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</si>
  <si>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</si>
  <si>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</si>
  <si>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</si>
  <si>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</si>
  <si>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</si>
  <si>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</si>
  <si>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</si>
  <si>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</si>
  <si>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</si>
  <si>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</si>
  <si>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</si>
  <si>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</si>
  <si>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</si>
  <si>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</si>
  <si>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</si>
  <si>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</si>
  <si>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</si>
  <si>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</si>
  <si>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</si>
  <si>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</si>
  <si>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</si>
  <si>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</si>
  <si>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</si>
  <si>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</si>
  <si>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</si>
  <si>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</si>
  <si>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</si>
  <si>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</si>
  <si>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</si>
  <si>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</si>
  <si>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</si>
  <si>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</si>
  <si>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</si>
  <si>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</si>
  <si>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</si>
  <si>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</si>
  <si>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</si>
  <si>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</si>
  <si>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</si>
  <si>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</si>
  <si>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</si>
  <si>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</si>
  <si>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</si>
  <si>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</si>
  <si>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</si>
  <si>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</si>
  <si>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</si>
  <si>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</si>
  <si>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</si>
  <si>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</si>
  <si>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</si>
  <si>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</si>
  <si>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</si>
  <si>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</si>
  <si>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</si>
  <si>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</si>
  <si>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</si>
  <si>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</si>
  <si>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</si>
  <si>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</si>
  <si>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</si>
  <si>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</si>
  <si>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</si>
  <si>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</si>
  <si>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</si>
  <si>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</si>
  <si>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</si>
  <si>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</si>
  <si>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</si>
  <si>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</si>
  <si>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</si>
  <si>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</si>
  <si>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</si>
  <si>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</si>
  <si>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</si>
  <si>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</si>
  <si>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</si>
  <si>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</si>
  <si>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</si>
  <si>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</si>
  <si>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</si>
  <si>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</si>
  <si>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</si>
  <si>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</si>
  <si>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</si>
  <si>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</si>
  <si>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</si>
  <si>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</si>
  <si>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</si>
  <si>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</si>
  <si>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</si>
  <si>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</si>
  <si>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</si>
  <si>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</si>
  <si>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</si>
  <si>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</si>
  <si>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</si>
  <si>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</si>
  <si>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</si>
  <si>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</si>
  <si>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</si>
  <si>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</si>
  <si>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</si>
  <si>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</si>
  <si>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</si>
  <si>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</si>
  <si>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</si>
  <si>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</si>
  <si>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</si>
  <si>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</si>
  <si>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</si>
  <si>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</si>
  <si>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</si>
  <si>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</si>
  <si>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</si>
  <si>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</si>
  <si>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</si>
  <si>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</si>
  <si>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</si>
  <si>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</si>
  <si>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</si>
  <si>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</si>
  <si>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</si>
  <si>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</si>
  <si>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</si>
  <si>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</si>
  <si>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</si>
  <si>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</si>
  <si>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</si>
  <si>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</si>
  <si>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</si>
  <si>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</si>
  <si>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</si>
  <si>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</si>
  <si>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</si>
  <si>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</si>
  <si>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</si>
  <si>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</si>
  <si>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</si>
  <si>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</si>
  <si>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</si>
  <si>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</si>
  <si>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</si>
  <si>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</si>
  <si>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</si>
  <si>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</si>
  <si>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</si>
  <si>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</si>
  <si>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</si>
  <si>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</si>
  <si>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</si>
  <si>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</si>
  <si>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</si>
  <si>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</si>
  <si>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</si>
  <si>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</si>
  <si>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</si>
  <si>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</si>
  <si>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</si>
  <si>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</si>
  <si>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</si>
  <si>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</si>
  <si>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</si>
  <si>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</si>
  <si>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</si>
  <si>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</si>
  <si>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</si>
  <si>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</si>
  <si>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</si>
  <si>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</si>
  <si>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</si>
  <si>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</si>
  <si>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</si>
  <si>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</si>
  <si>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</si>
  <si>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</si>
  <si>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</si>
  <si>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</si>
  <si>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</si>
  <si>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</si>
  <si>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</si>
  <si>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</si>
  <si>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</si>
  <si>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</si>
  <si>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</si>
  <si>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</si>
  <si>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</si>
  <si>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</si>
  <si>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</si>
  <si>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</si>
  <si>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</si>
  <si>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</si>
  <si>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</si>
  <si>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</si>
  <si>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</si>
  <si>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</si>
  <si>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</si>
  <si>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</si>
  <si>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</si>
  <si>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</si>
  <si>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</si>
  <si>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</si>
  <si>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</si>
  <si>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</si>
  <si>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</si>
  <si>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</si>
  <si>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</si>
  <si>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</si>
  <si>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</si>
  <si>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</si>
  <si>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</si>
  <si>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</si>
  <si>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</si>
  <si>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</si>
  <si>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</si>
  <si>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</si>
  <si>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</si>
  <si>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</si>
  <si>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</si>
  <si>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</si>
  <si>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</si>
  <si>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</si>
  <si>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</si>
  <si>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</si>
  <si>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</si>
  <si>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</si>
  <si>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</si>
  <si>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</si>
  <si>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</si>
  <si>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</si>
  <si>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</si>
  <si>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</si>
  <si>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</si>
  <si>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</si>
  <si>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</si>
  <si>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</si>
  <si>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</si>
  <si>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</si>
  <si>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</si>
  <si>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</si>
  <si>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</si>
  <si>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</si>
  <si>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</si>
  <si>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</si>
  <si>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</si>
  <si>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</si>
  <si>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</si>
  <si>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</si>
  <si>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</si>
  <si>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</si>
  <si>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</si>
  <si>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</si>
  <si>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</si>
  <si>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</si>
  <si>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</si>
  <si>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</si>
  <si>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</si>
  <si>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</si>
  <si>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</si>
  <si>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</si>
  <si>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</si>
  <si>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</si>
  <si>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</si>
  <si>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</si>
  <si>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</si>
  <si>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</si>
  <si>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</si>
  <si>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</si>
  <si>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</si>
  <si>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</si>
  <si>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</si>
  <si>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</si>
  <si>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</si>
  <si>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</si>
  <si>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</si>
  <si>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</si>
  <si>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</si>
  <si>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</si>
  <si>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</si>
  <si>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</si>
  <si>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</si>
  <si>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</si>
  <si>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</si>
  <si>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</si>
  <si>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</si>
  <si>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</si>
  <si>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</si>
  <si>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</si>
  <si>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</si>
  <si>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</si>
  <si>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</si>
  <si>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</si>
  <si>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</si>
  <si>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</si>
  <si>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</si>
  <si>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</si>
  <si>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</si>
  <si>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</si>
  <si>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</si>
  <si>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</si>
  <si>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</si>
  <si>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</si>
  <si>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</si>
  <si>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</si>
  <si>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</si>
  <si>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</si>
  <si>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</si>
  <si>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</si>
  <si>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</si>
  <si>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</si>
  <si>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</si>
  <si>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</si>
  <si>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</si>
  <si>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</si>
  <si>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</si>
  <si>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</si>
  <si>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</si>
  <si>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</si>
  <si>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</si>
  <si>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</si>
  <si>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</si>
  <si>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</si>
  <si>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</si>
  <si>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</si>
  <si>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</si>
  <si>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</si>
  <si>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</si>
  <si>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</si>
  <si>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</si>
  <si>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</si>
  <si>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</si>
  <si>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</si>
  <si>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</si>
  <si>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</si>
  <si>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</si>
  <si>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</si>
  <si>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</si>
  <si>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</si>
  <si>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</si>
  <si>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</si>
  <si>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</si>
  <si>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</si>
  <si>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</si>
  <si>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</si>
  <si>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</si>
  <si>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</si>
  <si>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</si>
  <si>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</si>
  <si>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</si>
  <si>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</si>
  <si>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</si>
  <si>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</si>
  <si>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</si>
  <si>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</si>
  <si>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</si>
  <si>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</si>
  <si>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</si>
  <si>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</si>
  <si>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</si>
  <si>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</si>
  <si>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</si>
  <si>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</si>
  <si>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</si>
  <si>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</si>
  <si>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</si>
  <si>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</si>
  <si>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</si>
  <si>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</si>
  <si>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</si>
  <si>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</si>
  <si>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</si>
  <si>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</si>
  <si>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</si>
  <si>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</si>
  <si>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</si>
  <si>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</si>
  <si>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</si>
  <si>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</si>
  <si>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</si>
  <si>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</si>
  <si>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</si>
  <si>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</si>
  <si>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</si>
  <si>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</si>
  <si>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</si>
  <si>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</si>
  <si>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</si>
  <si>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</si>
  <si>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</si>
  <si>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</si>
  <si>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</si>
  <si>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</si>
  <si>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</si>
  <si>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</si>
  <si>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</si>
  <si>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</si>
  <si>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</si>
  <si>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</si>
  <si>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</si>
  <si>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</si>
  <si>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</si>
  <si>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</si>
  <si>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</si>
  <si>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</si>
  <si>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</si>
  <si>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</si>
  <si>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</si>
  <si>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</si>
  <si>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</si>
  <si>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</si>
  <si>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</si>
  <si>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</si>
  <si>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</si>
  <si>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</si>
  <si>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</si>
  <si>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</si>
  <si>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</si>
  <si>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</si>
  <si>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</si>
  <si>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</si>
  <si>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</si>
  <si>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</si>
  <si>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</si>
  <si>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</si>
  <si>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</si>
  <si>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</si>
  <si>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</si>
  <si>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</si>
  <si>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</si>
  <si>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</si>
  <si>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</si>
  <si>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</si>
  <si>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</si>
  <si>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</si>
  <si>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</si>
  <si>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</si>
  <si>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</si>
  <si>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</si>
  <si>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</si>
  <si>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</si>
  <si>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</si>
  <si>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</si>
  <si>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</si>
  <si>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</si>
  <si>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</si>
  <si>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</si>
  <si>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</si>
  <si>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</si>
  <si>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</si>
  <si>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</si>
  <si>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</si>
  <si>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</si>
  <si>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</si>
  <si>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</si>
  <si>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</si>
  <si>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</si>
  <si>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</si>
  <si>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</si>
  <si>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</si>
  <si>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</si>
  <si>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</si>
  <si>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</si>
  <si>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</si>
  <si>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</si>
  <si>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</si>
  <si>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</si>
  <si>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</si>
  <si>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</si>
  <si>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</si>
  <si>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</si>
  <si>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</si>
  <si>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</si>
  <si>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</si>
  <si>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</si>
  <si>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</si>
  <si>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</si>
  <si>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</si>
  <si>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</si>
  <si>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</si>
  <si>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</si>
  <si>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</si>
  <si>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</si>
  <si>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</si>
  <si>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</si>
  <si>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</si>
  <si>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</si>
  <si>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</si>
  <si>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</si>
  <si>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</si>
  <si>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</si>
  <si>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</si>
  <si>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</si>
  <si>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</si>
  <si>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</si>
  <si>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</si>
  <si>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</si>
  <si>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</si>
  <si>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</si>
  <si>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</si>
  <si>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</si>
  <si>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</si>
  <si>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</si>
  <si>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</si>
  <si>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</si>
  <si>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</si>
  <si>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</si>
  <si>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</si>
  <si>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</si>
  <si>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</si>
  <si>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</si>
  <si>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</si>
  <si>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</si>
  <si>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</si>
  <si>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</si>
  <si>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</si>
  <si>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</si>
  <si>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</si>
  <si>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</si>
  <si>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</si>
  <si>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</si>
  <si>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</si>
  <si>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</si>
  <si>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</si>
  <si>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</si>
  <si>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</si>
  <si>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</si>
  <si>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</si>
  <si>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</si>
  <si>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</si>
  <si>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</si>
  <si>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</si>
  <si>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</si>
  <si>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</si>
  <si>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</si>
  <si>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</si>
  <si>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</si>
  <si>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</si>
  <si>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</si>
  <si>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</si>
  <si>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</si>
  <si>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</si>
  <si>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</si>
  <si>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</si>
  <si>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</si>
  <si>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</si>
  <si>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</si>
  <si>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</si>
  <si>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</si>
  <si>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</si>
  <si>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</si>
  <si>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</si>
  <si>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</si>
  <si>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</si>
  <si>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</si>
  <si>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</si>
  <si>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</si>
  <si>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</si>
  <si>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</si>
  <si>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</si>
  <si>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</si>
  <si>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</si>
  <si>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</si>
  <si>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</si>
  <si>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</si>
  <si>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</si>
  <si>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</si>
  <si>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</si>
  <si>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</si>
  <si>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</si>
  <si>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</si>
  <si>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</si>
  <si>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</si>
  <si>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</si>
  <si>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</si>
  <si>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</si>
  <si>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</si>
  <si>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</si>
  <si>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</si>
  <si>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</si>
  <si>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</si>
  <si>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</si>
  <si>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</si>
  <si>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</si>
  <si>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</si>
  <si>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</si>
  <si>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</si>
  <si>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</si>
  <si>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</si>
  <si>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</si>
  <si>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</si>
  <si>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</si>
  <si>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</si>
  <si>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</si>
  <si>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</si>
  <si>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</si>
  <si>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</si>
  <si>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</si>
  <si>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</si>
  <si>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</si>
  <si>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</si>
  <si>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</si>
  <si>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</si>
  <si>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</si>
  <si>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</si>
  <si>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</si>
  <si>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</si>
  <si>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</si>
  <si>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</si>
  <si>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</si>
  <si>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</si>
  <si>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</si>
  <si>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</si>
  <si>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</si>
  <si>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</si>
  <si>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</si>
  <si>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</si>
  <si>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</si>
  <si>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</si>
  <si>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</si>
  <si>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</si>
  <si>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</si>
  <si>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</si>
  <si>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</si>
  <si>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</si>
  <si>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</si>
  <si>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</si>
  <si>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</si>
  <si>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</si>
  <si>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</si>
  <si>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</si>
  <si>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</si>
  <si>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</si>
  <si>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</si>
  <si>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</si>
  <si>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</si>
  <si>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</si>
  <si>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</si>
  <si>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</si>
  <si>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</si>
  <si>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</si>
  <si>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</si>
  <si>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</si>
  <si>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</si>
  <si>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</si>
  <si>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</si>
  <si>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</si>
  <si>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</si>
  <si>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</si>
  <si>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</si>
  <si>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</si>
  <si>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</si>
  <si>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</si>
  <si>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</si>
  <si>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</si>
  <si>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</si>
  <si>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</si>
  <si>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</si>
  <si>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</si>
  <si>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</si>
  <si>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</si>
  <si>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</si>
  <si>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</si>
  <si>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</si>
  <si>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</si>
  <si>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</si>
  <si>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</si>
  <si>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</si>
  <si>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</si>
  <si>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</si>
  <si>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</si>
  <si>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</si>
  <si>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</si>
  <si>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</si>
  <si>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</si>
  <si>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</si>
  <si>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</si>
  <si>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</si>
  <si>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</si>
  <si>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</si>
  <si>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</si>
  <si>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</si>
  <si>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</si>
  <si>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</si>
  <si>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</si>
  <si>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</si>
  <si>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</si>
  <si>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</si>
  <si>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</si>
  <si>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</si>
  <si>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</si>
  <si>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</si>
  <si>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</si>
  <si>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</si>
  <si>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</si>
  <si>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</si>
  <si>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</si>
  <si>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</si>
  <si>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</si>
  <si>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</si>
  <si>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</si>
  <si>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</si>
  <si>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</si>
  <si>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</si>
  <si>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</si>
  <si>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</si>
  <si>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</si>
  <si>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</si>
  <si>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</si>
  <si>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</si>
  <si>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</si>
  <si>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</si>
  <si>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</si>
  <si>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</si>
  <si>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</si>
  <si>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</si>
  <si>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</si>
  <si>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</si>
  <si>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</si>
  <si>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</si>
  <si>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</si>
  <si>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</si>
  <si>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</si>
  <si>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</si>
  <si>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</si>
  <si>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</si>
  <si>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</si>
  <si>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</si>
  <si>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</si>
  <si>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</si>
  <si>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</si>
  <si>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</si>
  <si>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</si>
  <si>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</si>
  <si>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</si>
  <si>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</si>
  <si>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</si>
  <si>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</si>
  <si>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</si>
  <si>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</si>
  <si>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</si>
  <si>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</si>
  <si>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</si>
  <si>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</si>
  <si>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</si>
  <si>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</si>
  <si>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</si>
  <si>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</si>
  <si>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</si>
  <si>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</si>
  <si>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</si>
  <si>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</si>
  <si>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</si>
  <si>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</si>
  <si>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</si>
  <si>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</si>
  <si>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</si>
  <si>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</si>
  <si>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</si>
  <si>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</si>
  <si>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</si>
  <si>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</si>
  <si>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</si>
  <si>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</si>
  <si>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</si>
  <si>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</si>
  <si>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</si>
  <si>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</si>
  <si>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</si>
  <si>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</si>
  <si>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</si>
  <si>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</si>
  <si>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</si>
  <si>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</si>
  <si>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</si>
  <si>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</si>
  <si>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</si>
  <si>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</si>
  <si>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</si>
  <si>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</si>
  <si>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</si>
  <si>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</si>
  <si>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</si>
  <si>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</si>
  <si>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</si>
  <si>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</si>
  <si>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</si>
  <si>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</si>
  <si>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</si>
  <si>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</si>
  <si>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</si>
  <si>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</si>
  <si>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</si>
  <si>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</si>
  <si>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</si>
  <si>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</si>
  <si>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</si>
  <si>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</si>
  <si>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</si>
  <si>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</si>
  <si>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</si>
  <si>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</si>
  <si>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</si>
  <si>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</si>
  <si>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</si>
  <si>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</si>
  <si>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</si>
  <si>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</si>
  <si>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</si>
  <si>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</si>
  <si>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</si>
  <si>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</si>
  <si>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</si>
  <si>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</si>
  <si>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</si>
  <si>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</si>
  <si>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</si>
  <si>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</si>
  <si>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</si>
  <si>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</si>
  <si>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</si>
  <si>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</si>
  <si>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</si>
  <si>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</si>
  <si>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</si>
  <si>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</si>
  <si>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</si>
  <si>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</si>
  <si>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</si>
  <si>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</si>
  <si>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</si>
  <si>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</si>
  <si>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</si>
  <si>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</si>
  <si>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</si>
  <si>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</si>
  <si>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</si>
  <si>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</si>
  <si>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</si>
  <si>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</si>
  <si>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</si>
  <si>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</si>
  <si>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</si>
  <si>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</si>
  <si>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</si>
  <si>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</si>
  <si>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</si>
  <si>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</si>
  <si>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</si>
  <si>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</si>
  <si>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</si>
  <si>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</si>
  <si>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</si>
  <si>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</si>
  <si>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</si>
  <si>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</si>
  <si>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</si>
  <si>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</si>
  <si>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</si>
  <si>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</si>
  <si>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</si>
  <si>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</si>
  <si>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</si>
  <si>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</si>
  <si>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</si>
  <si>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</si>
  <si>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</si>
  <si>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</si>
  <si>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</si>
  <si>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</si>
  <si>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</si>
  <si>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</si>
  <si>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</si>
  <si>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</si>
  <si>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</si>
  <si>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</si>
  <si>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</si>
  <si>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</si>
  <si>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</si>
  <si>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</si>
  <si>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</si>
  <si>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</si>
  <si>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</si>
  <si>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</si>
  <si>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</si>
  <si>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</si>
  <si>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</si>
  <si>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</si>
  <si>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</si>
  <si>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</si>
  <si>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</si>
  <si>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</si>
  <si>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</si>
  <si>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</si>
  <si>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</si>
  <si>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</si>
  <si>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</si>
  <si>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</si>
  <si>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</si>
  <si>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</si>
  <si>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</si>
  <si>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</si>
  <si>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</si>
  <si>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</si>
  <si>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</si>
  <si>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</si>
  <si>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</si>
  <si>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</si>
  <si>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</si>
  <si>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</si>
  <si>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</si>
  <si>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</si>
  <si>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</si>
  <si>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</si>
  <si>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</si>
  <si>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</si>
  <si>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</si>
  <si>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</si>
  <si>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</si>
  <si>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</si>
  <si>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</si>
  <si>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</si>
  <si>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</si>
  <si>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</si>
  <si>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</si>
  <si>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</si>
  <si>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</si>
  <si>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</si>
  <si>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</si>
  <si>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</si>
  <si>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</si>
  <si>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</si>
  <si>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</si>
  <si>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</si>
  <si>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</si>
  <si>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</si>
  <si>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</si>
  <si>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</si>
  <si>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</si>
  <si>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</si>
  <si>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</si>
  <si>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</si>
  <si>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</si>
  <si>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</si>
  <si>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</si>
  <si>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</si>
  <si>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</si>
  <si>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</si>
  <si>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</si>
  <si>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</si>
  <si>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</si>
  <si>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</si>
  <si>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</si>
  <si>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</si>
  <si>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</si>
  <si>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</si>
  <si>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</si>
  <si>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</si>
  <si>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</si>
  <si>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</si>
  <si>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</si>
  <si>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</si>
  <si>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</si>
  <si>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</si>
  <si>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</si>
  <si>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</si>
  <si>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</si>
  <si>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</si>
  <si>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</si>
  <si>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</si>
  <si>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</si>
  <si>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</si>
  <si>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</si>
  <si>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</si>
  <si>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</si>
  <si>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</si>
  <si>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</si>
  <si>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</si>
  <si>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</si>
  <si>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</si>
  <si>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</si>
  <si>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</si>
  <si>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</si>
  <si>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</si>
  <si>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</si>
  <si>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</si>
  <si>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</si>
  <si>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</si>
  <si>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</si>
  <si>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</si>
  <si>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</si>
  <si>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</si>
  <si>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</si>
  <si>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</si>
  <si>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</si>
  <si>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</si>
  <si>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</si>
  <si>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</si>
  <si>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</si>
  <si>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</si>
  <si>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</si>
  <si>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</si>
  <si>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</si>
  <si>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</si>
  <si>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</si>
  <si>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</si>
  <si>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</si>
  <si>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</si>
  <si>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</si>
  <si>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</si>
  <si>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</si>
  <si>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</si>
  <si>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</si>
  <si>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</si>
  <si>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</si>
  <si>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</si>
  <si>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</si>
  <si>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</si>
  <si>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</si>
  <si>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</si>
  <si>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</si>
  <si>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</si>
  <si>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</si>
  <si>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</si>
  <si>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</si>
  <si>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</si>
  <si>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</si>
  <si>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</si>
  <si>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</si>
  <si>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</si>
  <si>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</si>
  <si>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</si>
  <si>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</si>
  <si>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</si>
  <si>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</si>
  <si>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</si>
  <si>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</si>
  <si>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</si>
  <si>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</si>
  <si>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</si>
  <si>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</si>
  <si>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</si>
  <si>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</si>
  <si>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</si>
  <si>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</si>
  <si>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</si>
  <si>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</si>
  <si>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</si>
  <si>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</si>
  <si>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</si>
  <si>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</si>
  <si>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</si>
  <si>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</si>
  <si>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</si>
  <si>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</si>
  <si>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</si>
  <si>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</si>
  <si>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</si>
  <si>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</si>
  <si>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</si>
  <si>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</si>
  <si>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</si>
  <si>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</si>
  <si>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</si>
  <si>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</si>
  <si>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</si>
  <si>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</si>
  <si>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</si>
  <si>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</si>
  <si>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</si>
  <si>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</si>
  <si>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</si>
  <si>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</si>
  <si>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</si>
  <si>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</si>
  <si>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</si>
  <si>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</si>
  <si>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</si>
  <si>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</si>
  <si>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</si>
  <si>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</si>
  <si>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</si>
  <si>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</si>
  <si>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</si>
  <si>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</si>
  <si>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</si>
  <si>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</si>
  <si>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</si>
  <si>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</si>
  <si>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</si>
  <si>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</si>
  <si>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</si>
  <si>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</si>
  <si>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</si>
  <si>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</si>
  <si>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</si>
  <si>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</si>
  <si>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</si>
  <si>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</si>
  <si>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</si>
  <si>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</si>
  <si>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</si>
  <si>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</si>
  <si>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</si>
  <si>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</si>
  <si>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</si>
  <si>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</si>
  <si>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</si>
  <si>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</si>
  <si>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</si>
  <si>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</si>
  <si>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</si>
  <si>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</si>
  <si>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</si>
  <si>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</si>
  <si>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</si>
  <si>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</si>
  <si>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</si>
  <si>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</si>
  <si>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</si>
  <si>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</si>
  <si>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</si>
  <si>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</si>
  <si>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</si>
  <si>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</si>
  <si>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</si>
  <si>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</si>
  <si>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</si>
  <si>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</si>
  <si>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</si>
  <si>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</si>
  <si>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</si>
  <si>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</si>
  <si>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</si>
  <si>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</si>
  <si>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</si>
  <si>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</si>
  <si>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</si>
  <si>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</si>
  <si>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</si>
  <si>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</si>
  <si>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</si>
  <si>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</si>
  <si>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</si>
  <si>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</si>
  <si>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</si>
  <si>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</si>
  <si>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</si>
  <si>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</si>
  <si>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</si>
  <si>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</si>
  <si>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</si>
  <si>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</si>
  <si>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</si>
  <si>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</si>
  <si>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</si>
  <si>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</si>
  <si>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</si>
  <si>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</si>
  <si>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</si>
  <si>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</si>
  <si>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</si>
  <si>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</si>
  <si>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</si>
  <si>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</si>
  <si>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</si>
  <si>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</si>
  <si>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</si>
  <si>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</si>
  <si>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</si>
  <si>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</si>
  <si>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</si>
  <si>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</si>
  <si>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</si>
  <si>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</si>
  <si>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</si>
  <si>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</si>
  <si>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</si>
  <si>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</si>
  <si>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</si>
  <si>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</si>
  <si>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</si>
  <si>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</si>
  <si>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</si>
  <si>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</si>
  <si>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</si>
  <si>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</si>
  <si>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</si>
  <si>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</si>
  <si>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</si>
  <si>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</si>
  <si>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</si>
  <si>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</si>
  <si>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</si>
  <si>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</si>
  <si>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</si>
  <si>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</si>
  <si>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</si>
  <si>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</si>
  <si>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</si>
  <si>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</si>
  <si>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</si>
  <si>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</si>
  <si>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</si>
  <si>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</si>
  <si>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</si>
  <si>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</si>
  <si>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</si>
  <si>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</si>
  <si>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</si>
  <si>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</si>
  <si>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</si>
  <si>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</si>
  <si>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</si>
  <si>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</si>
  <si>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</si>
  <si>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</si>
  <si>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</si>
  <si>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</si>
  <si>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</si>
  <si>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</si>
  <si>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</si>
  <si>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</si>
  <si>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</si>
  <si>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</si>
  <si>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</si>
  <si>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</si>
  <si>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</si>
  <si>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</si>
  <si>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</si>
  <si>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</si>
  <si>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</si>
  <si>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</si>
  <si>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</si>
  <si>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</si>
  <si>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</si>
  <si>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</si>
  <si>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</si>
  <si>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</si>
  <si>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</si>
  <si>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</si>
  <si>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</si>
  <si>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</si>
  <si>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</si>
  <si>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</si>
  <si>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</si>
  <si>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</si>
  <si>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</si>
  <si>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</si>
  <si>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</si>
  <si>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</si>
  <si>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</si>
  <si>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</si>
  <si>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</si>
  <si>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</si>
  <si>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</si>
  <si>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</si>
  <si>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</si>
  <si>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</si>
  <si>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</si>
  <si>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</si>
  <si>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</si>
  <si>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</si>
  <si>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</si>
  <si>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</si>
  <si>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</si>
  <si>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</si>
  <si>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</si>
  <si>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</si>
  <si>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</si>
  <si>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</si>
  <si>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</si>
  <si>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</si>
  <si>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</si>
  <si>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</si>
  <si>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</si>
  <si>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</si>
  <si>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</si>
  <si>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</si>
  <si>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</si>
  <si>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</si>
  <si>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</si>
  <si>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</si>
  <si>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</si>
  <si>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</si>
  <si>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</si>
  <si>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</si>
  <si>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</si>
  <si>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</si>
  <si>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</si>
  <si>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</si>
  <si>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</si>
  <si>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</si>
  <si>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</si>
  <si>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</si>
  <si>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</si>
  <si>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</si>
  <si>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</si>
  <si>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</si>
  <si>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</si>
  <si>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</si>
  <si>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</si>
  <si>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</si>
  <si>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</si>
  <si>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</si>
  <si>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</si>
  <si>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</si>
  <si>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</si>
  <si>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</si>
  <si>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</si>
  <si>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</si>
  <si>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</si>
  <si>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</si>
  <si>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</si>
  <si>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</si>
  <si>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</si>
  <si>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</si>
  <si>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</si>
  <si>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</si>
  <si>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</si>
  <si>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</si>
  <si>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</si>
  <si>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</si>
  <si>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</si>
  <si>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</si>
  <si>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</si>
  <si>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</si>
  <si>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</si>
  <si>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</si>
  <si>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</si>
  <si>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</si>
  <si>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</si>
  <si>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</si>
  <si>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</si>
  <si>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</si>
  <si>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</si>
  <si>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</si>
  <si>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</si>
  <si>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</si>
  <si>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</si>
  <si>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</si>
  <si>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</si>
  <si>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</si>
  <si>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</si>
  <si>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</si>
  <si>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</si>
  <si>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</si>
  <si>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</si>
  <si>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</si>
  <si>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</si>
  <si>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</si>
  <si>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</si>
  <si>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</si>
  <si>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</si>
  <si>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</si>
  <si>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</si>
  <si>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</si>
  <si>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</si>
  <si>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</si>
  <si>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</si>
  <si>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</si>
  <si>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</si>
  <si>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</si>
  <si>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</si>
  <si>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</si>
  <si>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</si>
  <si>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</si>
  <si>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</si>
  <si>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</si>
  <si>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</si>
  <si>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</si>
  <si>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</si>
  <si>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</si>
  <si>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</si>
  <si>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</si>
  <si>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</si>
  <si>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</si>
  <si>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</si>
  <si>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</si>
  <si>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</si>
  <si>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</si>
  <si>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</si>
  <si>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</si>
  <si>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</si>
  <si>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</si>
  <si>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</si>
  <si>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</si>
  <si>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</si>
  <si>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</si>
  <si>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</si>
  <si>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</si>
  <si>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</si>
  <si>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</si>
  <si>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</si>
  <si>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</si>
  <si>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</si>
  <si>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</si>
  <si>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</si>
  <si>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</si>
  <si>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</si>
  <si>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</si>
  <si>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</si>
  <si>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</si>
  <si>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</si>
  <si>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</si>
  <si>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</si>
  <si>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</si>
  <si>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</si>
  <si>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</si>
  <si>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</si>
  <si>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</si>
  <si>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</si>
  <si>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</si>
  <si>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</si>
  <si>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</si>
  <si>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</si>
  <si>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</si>
  <si>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</si>
  <si>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</si>
  <si>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</si>
  <si>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</si>
  <si>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</si>
  <si>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</si>
  <si>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</si>
  <si>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</si>
  <si>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</si>
  <si>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</si>
  <si>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</si>
  <si>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</si>
  <si>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</si>
  <si>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</si>
  <si>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</si>
  <si>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</si>
  <si>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</si>
  <si>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</si>
  <si>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</si>
  <si>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</si>
  <si>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</si>
  <si>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</si>
  <si>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</si>
  <si>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</si>
  <si>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</si>
  <si>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</si>
  <si>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</si>
  <si>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</si>
  <si>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</si>
  <si>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</si>
  <si>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</si>
  <si>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</si>
  <si>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</si>
  <si>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</si>
  <si>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</si>
  <si>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</si>
  <si>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</si>
  <si>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</si>
  <si>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</si>
  <si>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</si>
  <si>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</si>
  <si>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</si>
  <si>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</si>
  <si>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</si>
  <si>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</si>
  <si>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</si>
  <si>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</si>
  <si>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</si>
  <si>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</si>
  <si>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</si>
  <si>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</si>
  <si>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</si>
  <si>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</si>
  <si>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</si>
  <si>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</si>
  <si>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</si>
  <si>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</si>
  <si>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</si>
  <si>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</si>
  <si>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</si>
  <si>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</si>
  <si>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</si>
  <si>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</si>
  <si>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</si>
  <si>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</si>
  <si>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</si>
  <si>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</si>
  <si>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</si>
  <si>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</si>
  <si>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</si>
  <si>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</si>
  <si>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</si>
  <si>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</si>
  <si>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</si>
  <si>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</si>
  <si>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</si>
  <si>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</si>
  <si>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</si>
  <si>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</si>
  <si>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</si>
  <si>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</si>
  <si>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</si>
  <si>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</si>
  <si>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</si>
  <si>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</si>
  <si>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</si>
  <si>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</si>
  <si>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</si>
  <si>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</si>
  <si>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</si>
  <si>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</si>
  <si>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</si>
  <si>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</si>
  <si>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</si>
  <si>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</si>
  <si>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</si>
  <si>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</si>
  <si>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</si>
  <si>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</si>
  <si>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</si>
  <si>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</si>
  <si>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</si>
  <si>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</si>
  <si>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</si>
  <si>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</si>
  <si>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</si>
  <si>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</si>
  <si>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</si>
  <si>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</si>
  <si>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</si>
  <si>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</si>
  <si>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</si>
  <si>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</si>
  <si>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</si>
  <si>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</si>
  <si>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</si>
  <si>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</si>
  <si>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</si>
  <si>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</si>
  <si>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</si>
  <si>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</si>
  <si>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</si>
  <si>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</si>
  <si>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</si>
  <si>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</si>
  <si>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</si>
  <si>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</si>
  <si>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</si>
  <si>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</si>
  <si>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</si>
  <si>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</si>
  <si>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</si>
  <si>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</si>
  <si>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</si>
  <si>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</si>
  <si>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</si>
  <si>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</si>
  <si>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</si>
  <si>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</si>
  <si>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</si>
  <si>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</si>
  <si>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</si>
  <si>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</si>
  <si>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</si>
  <si>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</si>
  <si>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</si>
  <si>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</si>
  <si>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</si>
  <si>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</si>
  <si>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</si>
  <si>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</si>
  <si>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</si>
  <si>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</si>
  <si>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</si>
  <si>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</si>
  <si>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</si>
  <si>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</si>
  <si>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</si>
  <si>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</si>
  <si>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</si>
  <si>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</si>
  <si>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</si>
  <si>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</si>
  <si>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</si>
  <si>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</si>
  <si>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</si>
  <si>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</si>
  <si>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</si>
  <si>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</si>
  <si>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</si>
  <si>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</si>
  <si>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</si>
  <si>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</si>
  <si>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</si>
  <si>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</si>
  <si>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</si>
  <si>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</si>
  <si>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</si>
  <si>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</si>
  <si>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</si>
  <si>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</si>
  <si>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</si>
  <si>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</si>
  <si>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</si>
  <si>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</si>
  <si>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</si>
  <si>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</si>
  <si>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</si>
  <si>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</si>
  <si>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</si>
  <si>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</si>
  <si>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</si>
  <si>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</si>
  <si>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</si>
  <si>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</si>
  <si>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</si>
  <si>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</si>
  <si>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</si>
  <si>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</si>
  <si>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</si>
  <si>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</si>
  <si>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</si>
  <si>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</si>
  <si>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</si>
  <si>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</si>
  <si>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</si>
  <si>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</si>
  <si>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</si>
  <si>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</si>
  <si>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</si>
  <si>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</si>
  <si>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</si>
  <si>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</si>
  <si>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</si>
  <si>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</si>
  <si>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</si>
  <si>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</si>
  <si>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</si>
  <si>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</si>
  <si>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</si>
  <si>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</si>
  <si>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</si>
  <si>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</si>
  <si>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</si>
  <si>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</si>
  <si>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</si>
  <si>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</si>
  <si>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</si>
  <si>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</si>
  <si>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</si>
  <si>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</si>
  <si>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</si>
  <si>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</si>
  <si>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</si>
  <si>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</si>
  <si>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</si>
  <si>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</si>
  <si>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</si>
  <si>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</si>
  <si>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</si>
  <si>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</si>
  <si>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</si>
  <si>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</si>
  <si>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</si>
  <si>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</si>
  <si>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</si>
  <si>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</si>
  <si>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</si>
  <si>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</si>
  <si>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</si>
  <si>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</si>
  <si>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</si>
  <si>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</si>
  <si>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</si>
  <si>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</si>
  <si>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</si>
  <si>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</si>
  <si>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</si>
  <si>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</si>
  <si>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</si>
  <si>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</si>
  <si>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</si>
  <si>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</si>
  <si>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</si>
  <si>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</si>
  <si>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</si>
  <si>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</si>
  <si>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</si>
  <si>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</si>
  <si>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</si>
  <si>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</si>
  <si>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</si>
  <si>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</si>
  <si>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</si>
  <si>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</si>
  <si>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</si>
  <si>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</si>
  <si>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</si>
  <si>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</si>
  <si>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</si>
  <si>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</si>
  <si>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</si>
  <si>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</si>
  <si>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</si>
  <si>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</si>
  <si>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</si>
  <si>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</si>
  <si>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</si>
  <si>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</si>
  <si>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</si>
  <si>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</si>
  <si>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</si>
  <si>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</si>
  <si>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</si>
  <si>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</si>
  <si>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</si>
  <si>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</si>
  <si>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</si>
  <si>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</si>
  <si>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</si>
  <si>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</si>
  <si>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</si>
  <si>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</si>
  <si>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</si>
  <si>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</si>
  <si>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</si>
  <si>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</si>
  <si>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</si>
  <si>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</si>
  <si>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</si>
  <si>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</si>
  <si>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</si>
  <si>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</si>
  <si>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</si>
  <si>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</si>
  <si>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</si>
  <si>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</si>
  <si>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</si>
  <si>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</si>
  <si>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</si>
  <si>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</si>
  <si>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</si>
  <si>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</si>
  <si>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</si>
  <si>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</si>
  <si>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</si>
  <si>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</si>
  <si>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</si>
  <si>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</si>
  <si>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</si>
  <si>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</si>
  <si>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</si>
  <si>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</si>
  <si>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</si>
  <si>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</si>
  <si>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</si>
  <si>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</si>
  <si>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</si>
  <si>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</si>
  <si>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</si>
  <si>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</si>
  <si>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</si>
  <si>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</si>
  <si>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</si>
  <si>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</si>
  <si>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</si>
  <si>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</si>
  <si>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</si>
  <si>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</si>
  <si>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</si>
  <si>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</si>
  <si>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</si>
  <si>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</si>
  <si>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</si>
  <si>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</si>
  <si>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</si>
  <si>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</si>
  <si>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</si>
  <si>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</si>
  <si>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</si>
  <si>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</si>
  <si>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</si>
  <si>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</si>
  <si>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</si>
  <si>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</si>
  <si>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</si>
  <si>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</si>
  <si>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</si>
  <si>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</si>
  <si>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</si>
  <si>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</si>
  <si>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</si>
  <si>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</si>
  <si>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</si>
  <si>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</si>
  <si>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</si>
  <si>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</si>
  <si>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</si>
  <si>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</si>
  <si>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</si>
  <si>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</si>
  <si>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</si>
  <si>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</si>
  <si>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</si>
  <si>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</si>
  <si>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</si>
  <si>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</si>
  <si>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</si>
  <si>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</si>
  <si>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</si>
  <si>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</si>
  <si>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</si>
  <si>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</si>
  <si>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</si>
  <si>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</si>
  <si>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</si>
  <si>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</si>
  <si>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</si>
  <si>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</si>
  <si>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</si>
  <si>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</si>
  <si>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</si>
  <si>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</si>
  <si>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</si>
  <si>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</si>
  <si>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</si>
  <si>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</si>
  <si>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</si>
  <si>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</si>
  <si>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</si>
  <si>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</si>
  <si>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</si>
  <si>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</si>
  <si>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</si>
  <si>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</si>
  <si>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</si>
  <si>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</si>
  <si>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</si>
  <si>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</si>
  <si>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</si>
  <si>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</si>
  <si>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</si>
  <si>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</si>
  <si>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</si>
  <si>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</si>
  <si>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</si>
  <si>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</si>
  <si>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</si>
  <si>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</si>
  <si>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</si>
  <si>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</si>
  <si>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</si>
  <si>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</si>
  <si>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</si>
  <si>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</si>
  <si>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</si>
  <si>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</si>
  <si>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</si>
  <si>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</si>
  <si>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</si>
  <si>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</si>
  <si>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</si>
  <si>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</si>
  <si>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</si>
  <si>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</si>
  <si>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</si>
  <si>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</si>
  <si>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</si>
  <si>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</si>
  <si>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</si>
  <si>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</si>
  <si>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</si>
  <si>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</si>
  <si>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</si>
  <si>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</si>
  <si>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</si>
  <si>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</si>
  <si>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</si>
  <si>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</si>
  <si>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</si>
  <si>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</si>
  <si>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</si>
  <si>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</si>
  <si>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</si>
  <si>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</si>
  <si>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</si>
  <si>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</si>
  <si>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</si>
  <si>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</si>
  <si>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</si>
  <si>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</si>
  <si>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</si>
  <si>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</si>
  <si>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</si>
  <si>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</si>
  <si>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</si>
  <si>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</si>
  <si>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</si>
  <si>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</si>
  <si>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</si>
  <si>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</si>
  <si>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</si>
  <si>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</si>
  <si>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</si>
  <si>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</si>
  <si>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</si>
  <si>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</si>
  <si>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</si>
  <si>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</si>
  <si>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</si>
  <si>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</si>
  <si>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</si>
  <si>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</si>
  <si>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</si>
  <si>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</si>
  <si>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</si>
  <si>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</si>
  <si>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</si>
  <si>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</si>
  <si>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</si>
  <si>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</si>
  <si>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</si>
  <si>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</si>
  <si>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</si>
  <si>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</si>
  <si>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</si>
  <si>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</si>
  <si>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</si>
  <si>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</si>
  <si>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</si>
  <si>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</si>
  <si>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</si>
  <si>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</si>
  <si>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</si>
  <si>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</si>
  <si>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</si>
  <si>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</si>
  <si>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</si>
  <si>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</si>
  <si>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</si>
  <si>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</si>
  <si>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</si>
  <si>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</si>
  <si>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</si>
  <si>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</si>
  <si>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</si>
  <si>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</si>
  <si>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</si>
  <si>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</si>
  <si>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</si>
  <si>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</si>
  <si>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</si>
  <si>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</si>
  <si>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</si>
  <si>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</si>
  <si>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</si>
  <si>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</si>
  <si>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</si>
  <si>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</si>
  <si>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</si>
  <si>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</si>
  <si>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</si>
  <si>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</si>
  <si>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</si>
  <si>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</si>
  <si>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</si>
  <si>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</si>
  <si>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</si>
  <si>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</si>
  <si>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</si>
  <si>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</si>
  <si>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</si>
  <si>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</si>
  <si>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</si>
  <si>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</si>
  <si>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</si>
  <si>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</si>
  <si>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</si>
  <si>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</si>
  <si>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</si>
  <si>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</si>
  <si>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</si>
  <si>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</si>
  <si>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</si>
  <si>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</si>
  <si>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</si>
  <si>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</si>
  <si>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</si>
  <si>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</si>
  <si>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</si>
  <si>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</si>
  <si>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</si>
  <si>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</si>
  <si>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</si>
  <si>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</si>
  <si>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</si>
  <si>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</si>
  <si>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</si>
  <si>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</si>
  <si>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</si>
  <si>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</si>
  <si>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</si>
  <si>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</si>
  <si>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</si>
  <si>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</si>
  <si>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</si>
  <si>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</si>
  <si>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</si>
  <si>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</si>
  <si>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</si>
  <si>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</si>
  <si>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</si>
  <si>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</si>
  <si>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</si>
  <si>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</si>
  <si>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</si>
  <si>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</si>
  <si>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</si>
  <si>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</si>
  <si>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</si>
  <si>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</si>
  <si>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</si>
  <si>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</si>
  <si>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</si>
  <si>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</si>
  <si>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</si>
  <si>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</si>
  <si>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</si>
  <si>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</si>
  <si>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</si>
  <si>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</si>
  <si>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</si>
  <si>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</si>
  <si>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</si>
  <si>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</si>
  <si>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</si>
  <si>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</si>
  <si>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</si>
  <si>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</si>
  <si>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</si>
  <si>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</si>
  <si>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</si>
  <si>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</si>
  <si>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</si>
  <si>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</si>
  <si>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</si>
  <si>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</si>
  <si>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</si>
  <si>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</si>
  <si>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</si>
  <si>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</si>
  <si>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</si>
  <si>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</si>
  <si>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</si>
  <si>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</si>
  <si>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</si>
  <si>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</si>
  <si>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</si>
  <si>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</si>
  <si>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</si>
  <si>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</si>
  <si>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</si>
  <si>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</si>
  <si>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</si>
  <si>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</si>
  <si>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</si>
  <si>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</si>
  <si>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</si>
  <si>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</si>
  <si>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</si>
  <si>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</si>
  <si>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</si>
  <si>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</si>
  <si>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</si>
  <si>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</si>
  <si>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</si>
  <si>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</si>
  <si>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</si>
  <si>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</si>
  <si>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</si>
  <si>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</si>
  <si>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</si>
  <si>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</si>
  <si>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</si>
  <si>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</si>
  <si>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</si>
  <si>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</si>
  <si>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</si>
  <si>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</si>
  <si>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</si>
  <si>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</si>
  <si>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</si>
  <si>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</si>
  <si>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</si>
  <si>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</si>
  <si>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</si>
  <si>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</si>
  <si>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</si>
  <si>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</si>
  <si>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</si>
  <si>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</si>
  <si>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</si>
  <si>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</si>
  <si>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</si>
  <si>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</si>
  <si>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</si>
  <si>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</si>
  <si>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</si>
  <si>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</si>
  <si>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</si>
  <si>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</si>
  <si>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</si>
  <si>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</si>
  <si>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</si>
  <si>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</si>
  <si>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</si>
  <si>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</si>
  <si>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</si>
  <si>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</si>
  <si>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</si>
  <si>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</si>
  <si>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</si>
  <si>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</si>
  <si>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</si>
  <si>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</si>
  <si>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</si>
  <si>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</si>
  <si>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</si>
  <si>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</si>
  <si>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</si>
  <si>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</si>
  <si>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</si>
  <si>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</si>
  <si>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</si>
  <si>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</si>
  <si>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</si>
  <si>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</si>
  <si>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</si>
  <si>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</si>
  <si>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</si>
  <si>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</si>
  <si>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</si>
  <si>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</si>
  <si>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</si>
  <si>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</si>
  <si>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</si>
  <si>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</si>
  <si>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</si>
  <si>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</si>
  <si>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</si>
  <si>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</si>
  <si>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</si>
  <si>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</si>
  <si>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</si>
  <si>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</si>
  <si>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</si>
  <si>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</si>
  <si>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</si>
  <si>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</si>
  <si>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</si>
  <si>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</si>
  <si>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</si>
  <si>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</si>
  <si>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</si>
  <si>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</si>
  <si>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</si>
  <si>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</si>
  <si>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</si>
  <si>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</si>
  <si>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</si>
  <si>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</si>
  <si>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</si>
  <si>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</si>
  <si>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</si>
  <si>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</si>
  <si>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</si>
  <si>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</si>
  <si>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</si>
  <si>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</si>
  <si>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</si>
  <si>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</si>
  <si>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</si>
  <si>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</si>
  <si>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</si>
  <si>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</si>
  <si>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</si>
  <si>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</si>
  <si>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</si>
  <si>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</si>
  <si>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</si>
  <si>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</si>
  <si>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</si>
  <si>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</si>
  <si>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</si>
  <si>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</si>
  <si>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</si>
  <si>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</si>
  <si>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</si>
  <si>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</si>
  <si>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</si>
  <si>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</si>
  <si>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</si>
  <si>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</si>
  <si>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</si>
  <si>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</si>
  <si>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</si>
  <si>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</si>
  <si>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</si>
  <si>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</si>
  <si>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</si>
  <si>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</si>
  <si>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</si>
  <si>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</si>
  <si>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</si>
  <si>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</si>
  <si>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</si>
  <si>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</si>
  <si>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</si>
  <si>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</si>
  <si>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</si>
  <si>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</si>
  <si>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</si>
  <si>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</si>
  <si>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</si>
  <si>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</si>
  <si>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</si>
  <si>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</si>
  <si>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</si>
  <si>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</si>
  <si>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</si>
  <si>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</si>
  <si>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</si>
  <si>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</si>
  <si>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</si>
  <si>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</si>
  <si>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</si>
  <si>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</si>
  <si>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</si>
  <si>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</si>
  <si>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</si>
  <si>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</si>
  <si>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</si>
  <si>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</si>
  <si>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</si>
  <si>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</si>
  <si>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</si>
  <si>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</si>
  <si>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</si>
  <si>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</si>
  <si>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</si>
  <si>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</si>
  <si>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</si>
  <si>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</si>
  <si>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</si>
  <si>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</si>
  <si>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</si>
  <si>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</si>
  <si>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</si>
  <si>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</si>
  <si>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</si>
  <si>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</si>
  <si>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</si>
  <si>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</si>
  <si>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</si>
  <si>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</si>
  <si>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</si>
  <si>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</si>
  <si>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</si>
  <si>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</si>
  <si>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</si>
  <si>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</si>
  <si>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</si>
  <si>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</si>
  <si>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</si>
  <si>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</si>
  <si>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</si>
  <si>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</si>
  <si>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</si>
  <si>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</si>
  <si>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</si>
  <si>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</si>
  <si>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</si>
  <si>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</si>
  <si>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</si>
  <si>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</si>
  <si>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</si>
  <si>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</si>
  <si>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</si>
  <si>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</si>
  <si>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</si>
  <si>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</si>
  <si>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</si>
  <si>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</si>
  <si>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</si>
  <si>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</si>
  <si>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</si>
  <si>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</si>
  <si>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</si>
  <si>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</si>
  <si>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</si>
  <si>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</si>
  <si>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</si>
  <si>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</si>
  <si>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</si>
  <si>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</si>
  <si>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</si>
  <si>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</si>
  <si>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</si>
  <si>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</si>
  <si>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</si>
  <si>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</si>
  <si>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</si>
  <si>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</si>
  <si>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</si>
  <si>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</si>
  <si>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</si>
  <si>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</si>
  <si>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</si>
  <si>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</si>
  <si>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</si>
  <si>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</si>
  <si>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</si>
  <si>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</si>
  <si>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</si>
  <si>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</si>
  <si>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</si>
  <si>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</si>
  <si>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</si>
  <si>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</si>
  <si>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</si>
  <si>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</si>
  <si>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</si>
  <si>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</si>
  <si>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</si>
  <si>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</si>
  <si>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</si>
  <si>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</si>
  <si>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</si>
  <si>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</si>
  <si>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</si>
  <si>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</si>
  <si>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</si>
  <si>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</si>
  <si>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</si>
  <si>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</si>
  <si>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</si>
  <si>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</si>
  <si>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</si>
  <si>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</si>
  <si>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</si>
  <si>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</si>
  <si>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</si>
  <si>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</si>
  <si>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</si>
  <si>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</si>
  <si>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</si>
  <si>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</si>
  <si>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</si>
  <si>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</si>
  <si>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</si>
  <si>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</si>
  <si>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</si>
  <si>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</si>
  <si>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</si>
  <si>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</si>
  <si>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</si>
  <si>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</si>
  <si>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</si>
  <si>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</si>
  <si>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</si>
  <si>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</si>
  <si>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</si>
  <si>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</si>
  <si>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</si>
  <si>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</si>
  <si>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</si>
  <si>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</si>
  <si>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</si>
  <si>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</si>
  <si>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</si>
  <si>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</si>
  <si>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</si>
  <si>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</si>
  <si>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</si>
  <si>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</si>
  <si>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</si>
  <si>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</si>
  <si>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</si>
  <si>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</si>
  <si>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</si>
  <si>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</si>
  <si>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</si>
  <si>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</si>
  <si>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</si>
  <si>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</si>
  <si>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</si>
  <si>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</si>
  <si>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</si>
  <si>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</si>
  <si>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</si>
  <si>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</si>
  <si>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</si>
  <si>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</si>
  <si>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</si>
  <si>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</si>
  <si>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</si>
  <si>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</si>
  <si>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</si>
  <si>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</si>
  <si>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</si>
  <si>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</si>
  <si>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</si>
  <si>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</si>
  <si>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</si>
  <si>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</si>
  <si>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</si>
  <si>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</si>
  <si>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</si>
  <si>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</si>
  <si>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</si>
  <si>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</si>
  <si>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</si>
  <si>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</si>
  <si>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</si>
  <si>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</si>
  <si>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</si>
  <si>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</si>
  <si>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</si>
  <si>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</si>
  <si>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</si>
  <si>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</si>
  <si>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</si>
  <si>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</si>
  <si>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</si>
  <si>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</si>
  <si>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</si>
  <si>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</si>
  <si>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</si>
  <si>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</si>
  <si>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</si>
  <si>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</si>
  <si>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</si>
  <si>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</si>
  <si>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</si>
  <si>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</si>
  <si>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</si>
  <si>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</si>
  <si>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</si>
  <si>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</si>
  <si>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</si>
  <si>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</si>
  <si>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</si>
  <si>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</si>
  <si>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</si>
  <si>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</si>
  <si>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</si>
  <si>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</si>
  <si>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</si>
  <si>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</si>
  <si>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</si>
  <si>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</si>
  <si>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</si>
  <si>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</si>
  <si>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</si>
  <si>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</si>
  <si>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</si>
  <si>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</si>
  <si>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</si>
  <si>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</si>
  <si>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</si>
  <si>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</si>
  <si>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</si>
  <si>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</si>
  <si>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</si>
  <si>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</si>
  <si>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</si>
  <si>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</si>
  <si>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</si>
  <si>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</si>
  <si>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</si>
  <si>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</si>
  <si>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</si>
  <si>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</si>
  <si>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</si>
  <si>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</si>
  <si>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</si>
  <si>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</si>
  <si>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</si>
  <si>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</si>
  <si>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</si>
  <si>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</si>
  <si>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</si>
  <si>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</si>
  <si>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</si>
  <si>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</si>
  <si>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</si>
  <si>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</si>
  <si>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</si>
  <si>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</si>
  <si>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</si>
  <si>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</si>
  <si>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</si>
  <si>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</si>
  <si>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</si>
  <si>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</si>
  <si>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</si>
  <si>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</si>
  <si>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</si>
  <si>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</si>
  <si>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</si>
  <si>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</si>
  <si>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</si>
  <si>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</si>
  <si>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</si>
  <si>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</si>
  <si>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</si>
  <si>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</si>
  <si>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</si>
  <si>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</si>
  <si>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</si>
  <si>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</si>
  <si>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</si>
  <si>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</si>
  <si>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</si>
  <si>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</si>
  <si>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</si>
  <si>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</si>
  <si>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</si>
  <si>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</si>
  <si>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</si>
  <si>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</si>
  <si>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</si>
  <si>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</si>
  <si>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</si>
  <si>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</si>
  <si>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</si>
  <si>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</si>
  <si>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</si>
  <si>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</si>
  <si>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</si>
  <si>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</si>
  <si>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</si>
  <si>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</si>
  <si>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</si>
  <si>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</si>
  <si>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</si>
  <si>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</si>
  <si>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</si>
  <si>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</si>
  <si>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</si>
  <si>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</si>
  <si>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</si>
  <si>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</si>
  <si>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</si>
  <si>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</si>
  <si>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</si>
  <si>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</si>
  <si>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</si>
  <si>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</si>
  <si>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</si>
  <si>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</si>
  <si>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</si>
  <si>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</si>
  <si>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</si>
  <si>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</si>
  <si>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</si>
  <si>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</si>
  <si>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</si>
  <si>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</si>
  <si>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</si>
  <si>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</si>
  <si>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</si>
  <si>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</si>
  <si>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</si>
  <si>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</si>
  <si>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</si>
  <si>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</si>
  <si>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</si>
  <si>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</si>
  <si>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</si>
  <si>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</si>
  <si>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</si>
  <si>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</si>
  <si>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</si>
  <si>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</si>
  <si>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</si>
  <si>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</si>
  <si>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</si>
  <si>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</si>
  <si>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</si>
  <si>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</si>
  <si>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</si>
  <si>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</si>
  <si>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</si>
  <si>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</si>
  <si>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</si>
  <si>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</si>
  <si>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</si>
  <si>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</si>
  <si>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</si>
  <si>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</si>
  <si>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</si>
  <si>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</si>
  <si>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</si>
  <si>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</si>
  <si>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</si>
  <si>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</si>
  <si>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</si>
  <si>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</si>
  <si>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</si>
  <si>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</si>
  <si>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</si>
  <si>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</si>
  <si>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</si>
  <si>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</si>
  <si>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</si>
  <si>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</si>
  <si>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</si>
  <si>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</si>
  <si>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</si>
  <si>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</si>
  <si>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</si>
  <si>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</si>
  <si>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</si>
  <si>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</si>
  <si>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</si>
  <si>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</si>
  <si>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</si>
  <si>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</si>
  <si>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</si>
  <si>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</si>
  <si>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</si>
  <si>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</si>
  <si>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</si>
  <si>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</si>
  <si>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</si>
  <si>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</si>
  <si>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</si>
  <si>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</si>
  <si>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</si>
  <si>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</si>
  <si>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</si>
  <si>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</si>
  <si>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</si>
  <si>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</si>
  <si>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</si>
  <si>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</si>
  <si>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</si>
  <si>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</si>
  <si>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</si>
  <si>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</si>
  <si>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</si>
  <si>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</si>
  <si>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</si>
  <si>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</si>
  <si>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</si>
  <si>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</si>
  <si>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</si>
  <si>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</si>
  <si>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</si>
  <si>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</si>
  <si>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</si>
  <si>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</si>
  <si>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</si>
  <si>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</si>
  <si>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</si>
  <si>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</si>
  <si>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</si>
  <si>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</si>
  <si>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</si>
  <si>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</si>
  <si>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</si>
  <si>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</si>
  <si>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</si>
  <si>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</si>
  <si>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</si>
  <si>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</si>
  <si>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</si>
  <si>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</si>
  <si>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</si>
  <si>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</si>
  <si>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</si>
  <si>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</si>
  <si>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</si>
  <si>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</si>
  <si>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</si>
  <si>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</si>
  <si>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</si>
  <si>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</si>
  <si>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</si>
  <si>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</si>
  <si>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</si>
  <si>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</si>
  <si>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</si>
  <si>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</si>
  <si>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</si>
  <si>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</si>
  <si>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</si>
  <si>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</si>
  <si>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</si>
  <si>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</si>
  <si>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</si>
  <si>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</si>
  <si>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</si>
  <si>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</si>
  <si>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</si>
  <si>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</si>
  <si>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</si>
  <si>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</si>
  <si>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</si>
  <si>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</si>
  <si>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</si>
  <si>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</si>
  <si>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</si>
  <si>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</si>
  <si>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</si>
  <si>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</si>
  <si>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</si>
  <si>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</si>
  <si>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</si>
  <si>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</si>
  <si>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</si>
  <si>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</si>
  <si>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</si>
  <si>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</si>
  <si>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</si>
  <si>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</si>
  <si>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</si>
  <si>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</si>
  <si>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</si>
  <si>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</si>
  <si>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</si>
  <si>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</si>
  <si>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</si>
  <si>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</si>
  <si>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</si>
  <si>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</si>
  <si>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</si>
  <si>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</si>
  <si>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</si>
  <si>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</si>
  <si>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</si>
  <si>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</si>
  <si>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</si>
  <si>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</si>
  <si>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</si>
  <si>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</si>
  <si>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</si>
  <si>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</si>
  <si>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</si>
  <si>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</si>
  <si>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</si>
  <si>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</si>
  <si>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</si>
  <si>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</si>
  <si>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</si>
  <si>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</si>
  <si>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</si>
  <si>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</si>
  <si>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</si>
  <si>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</si>
  <si>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</si>
  <si>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</si>
  <si>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</si>
  <si>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</si>
  <si>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</si>
  <si>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</si>
  <si>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</si>
  <si>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</si>
  <si>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</si>
  <si>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</si>
  <si>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</si>
  <si>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</si>
  <si>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</si>
  <si>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</si>
  <si>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</si>
  <si>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</si>
  <si>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</si>
  <si>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</si>
  <si>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</si>
  <si>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</si>
  <si>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</si>
  <si>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</si>
  <si>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</si>
  <si>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</si>
  <si>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</si>
  <si>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</si>
  <si>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</si>
  <si>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</si>
  <si>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</si>
  <si>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</si>
  <si>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</si>
  <si>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</si>
  <si>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</si>
  <si>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</si>
  <si>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</si>
  <si>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</si>
  <si>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</si>
  <si>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</si>
  <si>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</si>
  <si>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</si>
  <si>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</si>
  <si>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</si>
  <si>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</si>
  <si>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</si>
  <si>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</si>
  <si>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</si>
  <si>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</si>
  <si>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</si>
  <si>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</si>
  <si>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</si>
  <si>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</si>
  <si>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</si>
  <si>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</si>
  <si>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</si>
  <si>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</si>
  <si>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</si>
  <si>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</si>
  <si>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</si>
  <si>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</si>
  <si>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</si>
  <si>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</si>
  <si>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</si>
  <si>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</si>
  <si>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</si>
  <si>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</si>
  <si>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</si>
  <si>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</si>
  <si>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</si>
  <si>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</si>
  <si>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</si>
  <si>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</si>
  <si>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</si>
  <si>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</si>
  <si>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</si>
  <si>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</si>
  <si>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</si>
  <si>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</si>
  <si>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</si>
  <si>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</si>
  <si>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</si>
  <si>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</si>
  <si>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</si>
  <si>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</si>
  <si>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</si>
  <si>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</si>
  <si>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</si>
  <si>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</si>
  <si>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</si>
  <si>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</si>
  <si>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</si>
  <si>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</si>
  <si>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</si>
  <si>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</si>
  <si>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</si>
  <si>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</si>
  <si>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</si>
  <si>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</si>
  <si>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</si>
  <si>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</si>
  <si>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</si>
  <si>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</si>
  <si>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</si>
  <si>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</si>
  <si>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</si>
  <si>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</si>
  <si>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</si>
  <si>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</si>
  <si>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</si>
  <si>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</si>
  <si>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</si>
  <si>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</si>
  <si>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</si>
  <si>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</si>
  <si>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</si>
  <si>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</si>
  <si>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</si>
  <si>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</si>
  <si>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</si>
  <si>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</si>
  <si>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</si>
  <si>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</si>
  <si>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</si>
  <si>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</si>
  <si>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</si>
  <si>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</si>
  <si>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</si>
  <si>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</si>
  <si>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</si>
  <si>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</si>
  <si>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</si>
  <si>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</si>
  <si>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</si>
  <si>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</si>
  <si>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</si>
  <si>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</si>
  <si>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</si>
  <si>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</si>
  <si>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</si>
  <si>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</si>
  <si>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</si>
  <si>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</si>
  <si>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</si>
  <si>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</si>
  <si>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</si>
  <si>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</si>
  <si>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</si>
  <si>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</si>
  <si>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</si>
  <si>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</si>
  <si>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</si>
  <si>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</si>
  <si>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</si>
  <si>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</si>
  <si>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</si>
  <si>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</si>
  <si>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</si>
  <si>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</si>
  <si>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</si>
  <si>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</si>
  <si>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</si>
  <si>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</si>
  <si>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</si>
  <si>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</si>
  <si>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</si>
  <si>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</si>
  <si>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</si>
  <si>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</si>
  <si>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</si>
  <si>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</si>
  <si>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</si>
  <si>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</si>
  <si>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</si>
  <si>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</si>
  <si>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</si>
  <si>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</si>
  <si>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</si>
  <si>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</si>
  <si>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</si>
  <si>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</si>
  <si>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</si>
  <si>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</si>
  <si>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</si>
  <si>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</si>
  <si>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</si>
  <si>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</si>
  <si>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</si>
  <si>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</si>
  <si>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</si>
  <si>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</si>
  <si>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</si>
  <si>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</si>
  <si>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</si>
  <si>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</si>
  <si>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</si>
  <si>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</si>
  <si>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</si>
  <si>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</si>
  <si>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</si>
  <si>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</si>
  <si>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</si>
  <si>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</si>
  <si>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</si>
  <si>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</si>
  <si>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</si>
  <si>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</si>
  <si>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</si>
  <si>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</si>
  <si>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</si>
  <si>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</si>
  <si>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</si>
  <si>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</si>
  <si>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</si>
  <si>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</si>
  <si>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</si>
  <si>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</si>
  <si>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</si>
  <si>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</si>
  <si>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</si>
  <si>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</si>
  <si>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</si>
  <si>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</si>
  <si>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</si>
  <si>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</si>
  <si>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</si>
  <si>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</si>
  <si>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</si>
  <si>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</si>
  <si>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</si>
  <si>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</si>
  <si>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</si>
  <si>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</si>
  <si>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</si>
  <si>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</si>
  <si>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</si>
  <si>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</si>
  <si>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</si>
  <si>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</si>
  <si>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</si>
  <si>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</si>
  <si>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</si>
  <si>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</si>
  <si>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</si>
  <si>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</si>
  <si>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</si>
  <si>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</si>
  <si>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</si>
  <si>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</si>
  <si>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</si>
  <si>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</si>
  <si>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</si>
  <si>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</si>
  <si>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</si>
  <si>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</si>
  <si>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</si>
  <si>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</si>
  <si>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</si>
  <si>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</si>
  <si>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</si>
  <si>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</si>
  <si>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</si>
  <si>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</si>
  <si>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</si>
  <si>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</si>
  <si>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</si>
  <si>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</si>
  <si>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</si>
  <si>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</si>
  <si>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</si>
  <si>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</si>
  <si>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</si>
  <si>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</si>
  <si>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</si>
  <si>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</si>
  <si>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</si>
  <si>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</si>
  <si>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</si>
  <si>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</si>
  <si>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</si>
  <si>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</si>
  <si>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</si>
  <si>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</si>
  <si>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</si>
  <si>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</si>
  <si>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</si>
  <si>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</si>
  <si>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</si>
  <si>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</si>
  <si>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</si>
  <si>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</si>
  <si>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</si>
  <si>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</si>
  <si>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</si>
  <si>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</si>
  <si>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</si>
  <si>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</si>
  <si>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</si>
  <si>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</si>
  <si>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</si>
  <si>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</si>
  <si>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</si>
  <si>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</si>
  <si>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</si>
  <si>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</si>
  <si>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</si>
  <si>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</si>
  <si>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</si>
  <si>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</si>
  <si>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</si>
  <si>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</si>
  <si>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</si>
  <si>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</si>
  <si>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</si>
  <si>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</si>
  <si>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</si>
  <si>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</si>
  <si>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</si>
  <si>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</si>
  <si>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</si>
  <si>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</si>
  <si>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</si>
  <si>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</si>
  <si>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</si>
  <si>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</si>
  <si>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</si>
  <si>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</si>
  <si>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</si>
  <si>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</si>
  <si>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</si>
  <si>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</si>
  <si>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</si>
  <si>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</si>
  <si>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</si>
  <si>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</si>
  <si>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</si>
  <si>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</si>
  <si>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</si>
  <si>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</si>
  <si>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</si>
  <si>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</si>
  <si>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</si>
  <si>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</si>
  <si>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</si>
  <si>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</si>
  <si>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</si>
  <si>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</si>
  <si>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</si>
  <si>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</si>
  <si>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</si>
  <si>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</si>
  <si>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</si>
  <si>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</si>
  <si>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</si>
  <si>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</si>
  <si>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</si>
  <si>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</si>
  <si>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</si>
  <si>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</si>
  <si>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</si>
  <si>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</si>
  <si>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</si>
  <si>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</si>
  <si>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</si>
  <si>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</si>
  <si>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</si>
  <si>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</si>
  <si>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</si>
  <si>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</si>
  <si>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</si>
  <si>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</si>
  <si>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</si>
  <si>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</si>
  <si>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</si>
  <si>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</si>
  <si>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</si>
  <si>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</si>
  <si>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</si>
  <si>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</si>
  <si>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</si>
  <si>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</si>
  <si>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</si>
  <si>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</si>
  <si>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</si>
  <si>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</si>
  <si>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</si>
  <si>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</si>
  <si>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</si>
  <si>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</si>
  <si>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</si>
  <si>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</si>
  <si>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</si>
  <si>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</si>
  <si>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</si>
  <si>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</si>
  <si>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</si>
  <si>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</si>
  <si>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</si>
  <si>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</si>
  <si>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</si>
  <si>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</si>
  <si>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</si>
  <si>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</si>
  <si>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</si>
  <si>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</si>
  <si>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</si>
  <si>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</si>
  <si>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</si>
  <si>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</si>
  <si>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</si>
  <si>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</si>
  <si>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</si>
  <si>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</si>
  <si>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</si>
  <si>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</si>
  <si>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</si>
  <si>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</si>
  <si>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</si>
  <si>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</si>
  <si>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</si>
  <si>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</si>
  <si>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</si>
  <si>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</si>
  <si>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</si>
  <si>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</si>
  <si>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</si>
  <si>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</si>
  <si>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</si>
  <si>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</si>
  <si>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</si>
  <si>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</si>
  <si>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</si>
  <si>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</si>
  <si>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</si>
  <si>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</si>
  <si>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</si>
  <si>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</si>
  <si>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</si>
  <si>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</si>
  <si>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</si>
  <si>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</si>
  <si>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</si>
  <si>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</si>
  <si>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</si>
  <si>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</si>
  <si>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</si>
  <si>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</si>
  <si>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</si>
  <si>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</si>
  <si>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</si>
  <si>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</si>
  <si>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</si>
  <si>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</si>
  <si>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</si>
  <si>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</si>
  <si>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</si>
  <si>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</si>
  <si>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</si>
  <si>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</si>
  <si>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</si>
  <si>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</si>
  <si>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</si>
  <si>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</si>
  <si>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</si>
  <si>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</si>
  <si>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</si>
  <si>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</si>
  <si>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</si>
  <si>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</si>
  <si>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</si>
  <si>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</si>
  <si>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</si>
  <si>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</si>
  <si>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</si>
  <si>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</si>
  <si>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</si>
  <si>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</si>
  <si>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</si>
  <si>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</si>
  <si>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</si>
  <si>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</si>
  <si>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</si>
  <si>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</si>
  <si>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</si>
  <si>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</si>
  <si>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</si>
  <si>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</si>
  <si>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</si>
  <si>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</si>
  <si>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</si>
  <si>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</si>
  <si>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</si>
  <si>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</si>
  <si>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</si>
  <si>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</si>
  <si>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</si>
  <si>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</si>
  <si>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</si>
  <si>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</si>
  <si>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</si>
  <si>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</si>
  <si>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</si>
  <si>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</si>
  <si>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</si>
  <si>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</si>
  <si>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</si>
  <si>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</si>
  <si>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</si>
  <si>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</si>
  <si>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</si>
  <si>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</si>
  <si>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</si>
  <si>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</si>
  <si>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</si>
  <si>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</si>
  <si>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</si>
  <si>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</si>
  <si>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</si>
  <si>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</si>
  <si>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</si>
  <si>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</si>
  <si>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</si>
  <si>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</si>
  <si>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</si>
  <si>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</si>
  <si>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</si>
  <si>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</si>
  <si>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</si>
  <si>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</si>
  <si>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</si>
  <si>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</si>
  <si>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</si>
  <si>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</si>
  <si>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</si>
  <si>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</si>
  <si>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</si>
  <si>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</si>
  <si>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</si>
  <si>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</si>
  <si>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</si>
  <si>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</si>
  <si>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</si>
  <si>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</si>
  <si>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</si>
  <si>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</si>
  <si>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</si>
  <si>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</si>
  <si>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</si>
  <si>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</si>
  <si>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</si>
  <si>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</si>
  <si>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</si>
  <si>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</si>
  <si>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</si>
  <si>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</si>
  <si>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</si>
  <si>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</si>
  <si>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</si>
  <si>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</si>
  <si>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</si>
  <si>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</si>
  <si>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</si>
  <si>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</si>
  <si>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</si>
  <si>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</si>
  <si>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</si>
  <si>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</si>
  <si>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</si>
  <si>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</si>
  <si>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</si>
  <si>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</si>
  <si>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</si>
  <si>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</si>
  <si>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</si>
  <si>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</si>
  <si>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</si>
  <si>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</si>
  <si>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</si>
  <si>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</si>
  <si>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</si>
  <si>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</si>
  <si>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</si>
  <si>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</si>
  <si>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</si>
  <si>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</si>
  <si>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</si>
  <si>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</si>
  <si>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</si>
  <si>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</si>
  <si>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</si>
  <si>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</si>
  <si>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</si>
  <si>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</si>
  <si>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</si>
  <si>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</si>
  <si>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</si>
  <si>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</si>
  <si>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</si>
  <si>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</si>
  <si>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</si>
  <si>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</si>
  <si>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</si>
  <si>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</si>
  <si>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</si>
  <si>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</si>
  <si>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</si>
  <si>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</si>
  <si>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</si>
  <si>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</si>
  <si>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</si>
  <si>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</si>
  <si>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</si>
  <si>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</si>
  <si>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</si>
  <si>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</si>
  <si>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</si>
  <si>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</si>
  <si>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</si>
  <si>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</si>
  <si>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</si>
  <si>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</si>
  <si>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</si>
  <si>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</si>
  <si>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</si>
  <si>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</si>
  <si>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</si>
  <si>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</si>
  <si>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</si>
  <si>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</si>
  <si>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</si>
  <si>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</si>
  <si>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</si>
  <si>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</si>
  <si>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</si>
  <si>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</si>
  <si>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</si>
  <si>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</si>
  <si>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</si>
  <si>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</si>
  <si>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</si>
  <si>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</si>
  <si>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</si>
  <si>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</si>
  <si>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</si>
  <si>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</si>
  <si>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</si>
  <si>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</si>
  <si>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</si>
  <si>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</si>
  <si>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</si>
  <si>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</si>
  <si>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</si>
  <si>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</si>
  <si>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</si>
  <si>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</si>
  <si>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</si>
  <si>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</si>
  <si>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</si>
  <si>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</si>
  <si>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</si>
  <si>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</si>
  <si>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</si>
  <si>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</si>
  <si>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</si>
  <si>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</si>
  <si>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</si>
  <si>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</si>
  <si>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</si>
  <si>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</si>
  <si>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</si>
  <si>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</si>
  <si>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</si>
  <si>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</si>
  <si>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</si>
  <si>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</si>
  <si>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</si>
  <si>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</si>
  <si>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</si>
  <si>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</si>
  <si>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</si>
  <si>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</si>
  <si>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</si>
  <si>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</si>
  <si>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</si>
  <si>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</si>
  <si>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</si>
  <si>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</si>
  <si>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</si>
  <si>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</si>
  <si>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</si>
  <si>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</si>
  <si>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</si>
  <si>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</si>
  <si>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</si>
  <si>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</si>
  <si>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</si>
  <si>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</si>
  <si>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</si>
  <si>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</si>
  <si>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</si>
  <si>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</si>
  <si>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</si>
  <si>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</si>
  <si>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</si>
  <si>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</si>
  <si>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</si>
  <si>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</si>
  <si>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</si>
  <si>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</si>
  <si>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</si>
  <si>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</si>
  <si>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</si>
  <si>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</si>
  <si>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</si>
  <si>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</si>
  <si>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</si>
  <si>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</si>
  <si>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</si>
  <si>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</si>
  <si>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</si>
  <si>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</si>
  <si>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</si>
  <si>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</si>
  <si>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</si>
  <si>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</si>
  <si>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</si>
  <si>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</si>
  <si>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</si>
  <si>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</si>
  <si>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</si>
  <si>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</si>
  <si>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</si>
  <si>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</si>
  <si>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</si>
  <si>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</si>
  <si>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</si>
  <si>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</si>
  <si>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</si>
  <si>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</si>
  <si>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</si>
  <si>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</si>
  <si>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</si>
  <si>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</si>
  <si>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</si>
  <si>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</si>
  <si>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</si>
  <si>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</si>
  <si>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</si>
  <si>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</si>
  <si>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</si>
  <si>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</si>
  <si>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</si>
  <si>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</si>
  <si>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</si>
  <si>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</si>
  <si>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</si>
  <si>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</si>
  <si>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</si>
  <si>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</si>
  <si>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</si>
  <si>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</si>
  <si>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</si>
  <si>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</si>
  <si>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</si>
  <si>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</si>
  <si>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</si>
  <si>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</si>
  <si>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</si>
  <si>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</si>
  <si>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</si>
  <si>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</si>
  <si>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</si>
  <si>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</si>
  <si>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</si>
  <si>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</si>
  <si>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</si>
  <si>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</si>
  <si>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</si>
  <si>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</si>
  <si>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</si>
  <si>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</si>
  <si>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</si>
  <si>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</si>
  <si>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</si>
  <si>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</si>
  <si>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</si>
  <si>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</si>
  <si>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</si>
  <si>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</si>
  <si>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</si>
  <si>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</si>
  <si>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</si>
  <si>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</si>
  <si>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</si>
  <si>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</si>
  <si>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</si>
  <si>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</si>
  <si>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</si>
  <si>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</si>
  <si>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</si>
  <si>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</si>
  <si>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</si>
  <si>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</si>
  <si>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</si>
  <si>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</si>
  <si>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</si>
  <si>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</si>
  <si>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</si>
  <si>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</si>
  <si>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</si>
  <si>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</si>
  <si>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</si>
  <si>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</si>
  <si>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</si>
  <si>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</si>
  <si>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</si>
  <si>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</si>
  <si>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</si>
  <si>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</si>
  <si>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</si>
  <si>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</si>
  <si>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</si>
  <si>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</si>
  <si>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</si>
  <si>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</si>
  <si>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</si>
  <si>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</si>
  <si>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</si>
  <si>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</si>
  <si>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</si>
  <si>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</si>
  <si>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</si>
  <si>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</si>
  <si>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</si>
  <si>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</si>
  <si>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</si>
  <si>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</si>
  <si>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</si>
  <si>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</si>
  <si>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</si>
  <si>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</si>
  <si>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</si>
  <si>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</si>
  <si>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</si>
  <si>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</si>
  <si>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</si>
  <si>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</si>
  <si>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</si>
  <si>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</si>
  <si>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</si>
  <si>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</si>
  <si>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</si>
  <si>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</si>
  <si>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</si>
  <si>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</si>
  <si>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</si>
  <si>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</si>
  <si>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</si>
  <si>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</si>
  <si>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</si>
  <si>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</si>
  <si>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</si>
  <si>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</si>
  <si>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</si>
  <si>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</si>
  <si>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</si>
  <si>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</si>
  <si>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</si>
  <si>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</si>
  <si>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</si>
  <si>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</si>
  <si>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</si>
  <si>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</si>
  <si>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</si>
  <si>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</si>
  <si>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</si>
  <si>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</si>
  <si>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</si>
  <si>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</si>
  <si>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</si>
  <si>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</si>
  <si>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</si>
  <si>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</si>
  <si>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</si>
  <si>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</si>
  <si>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</si>
  <si>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</si>
  <si>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</si>
  <si>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</si>
  <si>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</si>
  <si>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</si>
  <si>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</si>
  <si>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</si>
  <si>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</si>
  <si>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</si>
  <si>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</si>
  <si>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</si>
  <si>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</si>
  <si>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</si>
  <si>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</si>
  <si>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</si>
  <si>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</si>
  <si>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</si>
  <si>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</si>
  <si>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</si>
  <si>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</si>
  <si>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</si>
  <si>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</si>
  <si>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</si>
  <si>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</si>
  <si>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</si>
  <si>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</si>
  <si>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</si>
  <si>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</si>
  <si>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</si>
  <si>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</si>
  <si>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</si>
  <si>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</si>
  <si>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</si>
  <si>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</si>
  <si>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</si>
  <si>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</si>
  <si>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</si>
  <si>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</si>
  <si>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</si>
  <si>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</si>
  <si>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</si>
  <si>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</si>
  <si>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</si>
  <si>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</si>
  <si>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</si>
  <si>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</si>
  <si>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</si>
  <si>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</si>
  <si>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</si>
  <si>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</si>
  <si>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</si>
  <si>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</si>
  <si>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</si>
  <si>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</si>
  <si>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</si>
  <si>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</si>
  <si>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</si>
  <si>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</si>
  <si>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</si>
  <si>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</si>
  <si>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</si>
  <si>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</si>
  <si>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</si>
  <si>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</si>
  <si>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</si>
  <si>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</si>
  <si>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</si>
  <si>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</si>
  <si>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</si>
  <si>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</si>
  <si>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</si>
  <si>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</si>
  <si>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</si>
  <si>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</si>
  <si>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</si>
  <si>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</si>
  <si>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</si>
  <si>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</si>
  <si>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</si>
  <si>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</si>
  <si>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</si>
  <si>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</si>
  <si>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</si>
  <si>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</si>
  <si>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</si>
  <si>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</si>
  <si>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</si>
  <si>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</si>
  <si>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</si>
  <si>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</si>
  <si>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</si>
  <si>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</si>
  <si>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</si>
  <si>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</si>
  <si>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</si>
  <si>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</si>
  <si>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</si>
  <si>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</si>
  <si>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</si>
  <si>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</si>
  <si>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</si>
  <si>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</si>
  <si>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</si>
  <si>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</si>
  <si>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</si>
  <si>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</si>
  <si>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</si>
  <si>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</si>
  <si>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</si>
  <si>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</si>
  <si>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</si>
  <si>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</si>
  <si>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</si>
  <si>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</si>
  <si>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</si>
  <si>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</si>
  <si>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</si>
  <si>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</si>
  <si>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</si>
  <si>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</si>
  <si>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</si>
  <si>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</si>
  <si>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</si>
  <si>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</si>
  <si>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</si>
  <si>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</si>
  <si>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</si>
  <si>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</si>
  <si>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</si>
  <si>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</si>
  <si>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</si>
  <si>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</si>
  <si>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</si>
  <si>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</si>
  <si>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</si>
  <si>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</si>
  <si>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</si>
  <si>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</si>
  <si>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</si>
  <si>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</si>
  <si>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</si>
  <si>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</si>
  <si>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</si>
  <si>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</si>
  <si>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</si>
  <si>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</si>
  <si>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</si>
  <si>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</si>
  <si>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</si>
  <si>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</si>
  <si>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</si>
  <si>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</si>
  <si>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</si>
  <si>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</si>
  <si>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</si>
  <si>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</si>
  <si>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</si>
  <si>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</si>
  <si>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</si>
  <si>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</si>
  <si>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</si>
  <si>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</si>
  <si>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</si>
  <si>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</si>
  <si>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</si>
  <si>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</si>
  <si>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</si>
  <si>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</si>
  <si>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</si>
  <si>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</si>
  <si>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</si>
  <si>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</si>
  <si>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</si>
  <si>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</si>
  <si>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</si>
  <si>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</si>
  <si>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</si>
  <si>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</si>
  <si>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</si>
  <si>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</si>
  <si>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</si>
  <si>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</si>
  <si>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</si>
  <si>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</si>
  <si>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</si>
  <si>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</si>
  <si>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</si>
  <si>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</si>
  <si>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</si>
  <si>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</si>
  <si>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</si>
  <si>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</si>
  <si>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</si>
  <si>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</si>
  <si>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</si>
  <si>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</si>
  <si>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</si>
  <si>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</si>
  <si>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</si>
  <si>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</si>
  <si>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</si>
  <si>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</si>
  <si>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</si>
  <si>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</si>
  <si>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</si>
  <si>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</si>
  <si>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</si>
  <si>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</si>
  <si>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</si>
  <si>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</si>
  <si>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</si>
  <si>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</si>
  <si>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</si>
  <si>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</si>
  <si>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</si>
  <si>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</si>
  <si>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</si>
  <si>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</si>
  <si>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</si>
  <si>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</si>
  <si>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</si>
  <si>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</si>
  <si>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</si>
  <si>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</si>
  <si>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</si>
  <si>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</si>
  <si>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</si>
  <si>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</si>
  <si>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</si>
  <si>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</si>
  <si>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</si>
  <si>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</si>
  <si>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</si>
  <si>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</si>
  <si>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</si>
  <si>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</si>
  <si>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</si>
  <si>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</si>
  <si>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</si>
  <si>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</si>
  <si>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</si>
  <si>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</si>
  <si>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</si>
  <si>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</si>
  <si>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</si>
  <si>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</si>
  <si>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</si>
  <si>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</si>
  <si>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</si>
  <si>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</si>
  <si>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</si>
  <si>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</si>
  <si>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</si>
  <si>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</si>
  <si>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</si>
  <si>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</si>
  <si>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</si>
  <si>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</si>
  <si>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</si>
  <si>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</si>
  <si>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</si>
  <si>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</si>
  <si>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</si>
  <si>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</si>
  <si>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</si>
  <si>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</si>
  <si>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</si>
  <si>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</si>
  <si>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</si>
  <si>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</si>
  <si>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</si>
  <si>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</si>
  <si>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</si>
  <si>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</si>
  <si>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</si>
  <si>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</si>
  <si>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</si>
  <si>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</si>
  <si>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</si>
  <si>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</si>
  <si>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</si>
  <si>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</si>
  <si>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</si>
  <si>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</si>
  <si>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</si>
  <si>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</si>
  <si>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</si>
  <si>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</si>
  <si>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</si>
  <si>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</si>
  <si>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</si>
  <si>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</si>
  <si>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</si>
  <si>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</si>
  <si>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</si>
  <si>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</si>
  <si>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</si>
  <si>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</si>
  <si>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</si>
  <si>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</si>
  <si>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</si>
  <si>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</si>
  <si>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</si>
  <si>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</si>
  <si>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</si>
  <si>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</si>
  <si>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</si>
  <si>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</si>
  <si>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</si>
  <si>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</si>
  <si>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</si>
  <si>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</si>
  <si>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</si>
  <si>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</si>
  <si>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</si>
  <si>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</si>
  <si>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</si>
  <si>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</si>
  <si>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</si>
  <si>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</si>
  <si>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</si>
  <si>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</si>
  <si>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</si>
  <si>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</si>
  <si>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</si>
  <si>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</si>
  <si>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</si>
  <si>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</si>
  <si>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</si>
  <si>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</si>
  <si>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</si>
  <si>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</si>
  <si>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</si>
  <si>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</si>
  <si>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</si>
  <si>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</si>
  <si>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</si>
  <si>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</si>
  <si>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</si>
  <si>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</si>
  <si>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</si>
  <si>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</si>
  <si>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</si>
  <si>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</si>
  <si>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</si>
  <si>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</si>
  <si>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</si>
  <si>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</si>
  <si>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</si>
  <si>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</si>
  <si>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</si>
  <si>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</si>
  <si>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</si>
  <si>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</si>
  <si>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</si>
  <si>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</si>
  <si>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</si>
  <si>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</si>
  <si>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</si>
  <si>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</si>
  <si>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</si>
  <si>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</si>
  <si>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</si>
  <si>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</si>
  <si>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</si>
  <si>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</si>
  <si>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</si>
  <si>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</si>
  <si>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</si>
  <si>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</si>
  <si>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</si>
  <si>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</si>
  <si>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</si>
  <si>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</si>
  <si>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</si>
  <si>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</si>
  <si>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</si>
  <si>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</si>
  <si>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</si>
  <si>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</si>
  <si>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</si>
  <si>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</si>
  <si>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</si>
  <si>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</si>
  <si>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</si>
  <si>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</si>
  <si>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</si>
  <si>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</si>
  <si>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</si>
  <si>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</si>
  <si>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</si>
  <si>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</si>
  <si>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</si>
  <si>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</si>
  <si>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</si>
  <si>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</si>
  <si>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</si>
  <si>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</si>
  <si>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</si>
  <si>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</si>
  <si>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</si>
  <si>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</si>
  <si>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</si>
  <si>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</si>
  <si>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</si>
  <si>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</si>
  <si>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</si>
  <si>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</si>
  <si>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</si>
  <si>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</si>
  <si>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</si>
  <si>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</si>
  <si>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</si>
  <si>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</si>
  <si>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</si>
  <si>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</si>
  <si>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</si>
  <si>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</si>
  <si>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</si>
  <si>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</si>
  <si>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</si>
  <si>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</si>
  <si>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</si>
  <si>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</si>
  <si>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</si>
  <si>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</si>
  <si>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</si>
  <si>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</si>
  <si>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</si>
  <si>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</si>
  <si>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</si>
  <si>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</si>
  <si>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</si>
  <si>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</si>
  <si>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</si>
  <si>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</si>
  <si>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</si>
  <si>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</si>
  <si>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</si>
  <si>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</si>
  <si>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</si>
  <si>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</si>
  <si>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</si>
  <si>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</si>
  <si>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</si>
  <si>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</si>
  <si>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</si>
  <si>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</si>
  <si>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</si>
  <si>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</si>
  <si>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</si>
  <si>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</si>
  <si>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</si>
  <si>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</si>
  <si>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</si>
  <si>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</si>
  <si>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</si>
  <si>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</si>
  <si>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</si>
  <si>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</si>
  <si>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</si>
  <si>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</si>
  <si>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</si>
  <si>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</si>
  <si>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</si>
  <si>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</si>
  <si>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</si>
  <si>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</si>
  <si>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</si>
  <si>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</si>
  <si>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</si>
  <si>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</si>
  <si>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</si>
  <si>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</si>
  <si>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</si>
  <si>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</si>
  <si>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</si>
  <si>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</si>
  <si>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</si>
  <si>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</si>
  <si>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</si>
  <si>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</si>
  <si>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</si>
  <si>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</si>
  <si>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</si>
  <si>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</si>
  <si>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</si>
  <si>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</si>
  <si>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</si>
  <si>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</si>
  <si>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</si>
  <si>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</si>
  <si>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</si>
  <si>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</si>
  <si>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</si>
  <si>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</si>
  <si>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</si>
  <si>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</si>
  <si>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</si>
  <si>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</si>
  <si>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</si>
  <si>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</si>
  <si>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</si>
  <si>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</si>
  <si>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</si>
  <si>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</si>
  <si>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</si>
  <si>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</si>
  <si>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</si>
  <si>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</si>
  <si>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</si>
  <si>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</si>
  <si>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</si>
  <si>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</si>
  <si>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</si>
  <si>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</si>
  <si>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</si>
  <si>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</si>
  <si>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</si>
  <si>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</si>
  <si>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</si>
  <si>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</si>
  <si>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</si>
  <si>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</si>
  <si>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</si>
  <si>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</si>
  <si>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</si>
  <si>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</si>
  <si>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</si>
  <si>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</si>
  <si>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</si>
  <si>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</si>
  <si>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</si>
  <si>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</si>
  <si>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</si>
  <si>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</si>
  <si>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</si>
  <si>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</si>
  <si>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</si>
  <si>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</si>
  <si>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</si>
  <si>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</si>
  <si>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</si>
  <si>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</si>
  <si>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</si>
  <si>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</si>
  <si>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</si>
  <si>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</si>
  <si>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</si>
  <si>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</si>
  <si>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</si>
  <si>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</si>
  <si>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</si>
  <si>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</si>
  <si>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</si>
  <si>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</si>
  <si>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</si>
  <si>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</si>
  <si>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</si>
  <si>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</si>
  <si>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</si>
  <si>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</si>
  <si>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</si>
  <si>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</si>
  <si>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</si>
  <si>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</si>
  <si>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</si>
  <si>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</si>
  <si>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</si>
  <si>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</si>
  <si>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</si>
  <si>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</si>
  <si>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</si>
  <si>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</si>
  <si>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</si>
  <si>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</si>
  <si>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</si>
  <si>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</si>
  <si>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</si>
  <si>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</si>
  <si>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</si>
  <si>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</si>
  <si>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</si>
  <si>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</si>
  <si>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</si>
  <si>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</si>
  <si>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</si>
  <si>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</si>
  <si>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</si>
  <si>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</si>
  <si>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</si>
  <si>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</si>
  <si>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</si>
  <si>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</si>
  <si>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</si>
  <si>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</si>
  <si>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</si>
  <si>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</si>
  <si>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</si>
  <si>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</si>
  <si>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</si>
  <si>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</si>
  <si>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</si>
  <si>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</si>
  <si>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</si>
  <si>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</si>
  <si>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</si>
  <si>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</si>
  <si>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</si>
  <si>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</si>
  <si>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</si>
  <si>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</si>
  <si>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</si>
  <si>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</si>
  <si>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</si>
  <si>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</si>
  <si>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</si>
  <si>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</si>
  <si>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</si>
  <si>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</si>
  <si>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</si>
  <si>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</si>
  <si>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</si>
  <si>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</si>
  <si>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</si>
  <si>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</si>
  <si>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</si>
  <si>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</si>
  <si>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</si>
  <si>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</si>
  <si>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</si>
  <si>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</si>
  <si>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</si>
  <si>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</si>
  <si>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</si>
  <si>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</si>
  <si>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</si>
  <si>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</si>
  <si>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</si>
  <si>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</si>
  <si>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</si>
  <si>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</si>
  <si>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</si>
  <si>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</si>
  <si>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</si>
  <si>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</si>
  <si>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</si>
  <si>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</si>
  <si>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</si>
  <si>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</si>
  <si>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</si>
  <si>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</si>
  <si>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</si>
  <si>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</si>
  <si>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</si>
  <si>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</si>
  <si>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</si>
  <si>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</si>
  <si>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</si>
  <si>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</si>
  <si>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</si>
  <si>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</si>
  <si>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</si>
  <si>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</si>
  <si>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</si>
  <si>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</si>
  <si>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</si>
  <si>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</si>
  <si>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</si>
  <si>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</si>
  <si>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</si>
  <si>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</si>
  <si>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</si>
  <si>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</si>
  <si>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</si>
  <si>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</si>
  <si>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</si>
  <si>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</si>
  <si>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</si>
  <si>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</si>
  <si>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</si>
  <si>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</si>
  <si>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</si>
  <si>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</si>
  <si>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</si>
  <si>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</si>
  <si>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</si>
  <si>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</si>
  <si>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</si>
  <si>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</si>
  <si>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</si>
  <si>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</si>
  <si>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</si>
  <si>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</si>
  <si>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</si>
  <si>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</si>
  <si>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</si>
  <si>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</si>
  <si>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</si>
  <si>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</si>
  <si>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</si>
  <si>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</si>
  <si>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</si>
  <si>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</si>
  <si>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</si>
  <si>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</si>
  <si>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</si>
  <si>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</si>
  <si>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</si>
  <si>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</si>
  <si>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</si>
  <si>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</si>
  <si>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</si>
  <si>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</si>
  <si>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</si>
  <si>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</si>
  <si>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</si>
  <si>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</si>
  <si>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</si>
  <si>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</si>
  <si>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</si>
  <si>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</si>
  <si>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</si>
  <si>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</si>
  <si>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</si>
  <si>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</si>
  <si>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</si>
  <si>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</si>
  <si>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</si>
  <si>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</si>
  <si>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</si>
  <si>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</si>
  <si>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</si>
  <si>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</si>
  <si>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</si>
  <si>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</si>
  <si>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</si>
  <si>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</si>
  <si>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</si>
  <si>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</si>
  <si>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</si>
  <si>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</si>
  <si>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</si>
  <si>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</si>
  <si>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</si>
  <si>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</si>
  <si>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</si>
  <si>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</si>
  <si>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</si>
  <si>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</si>
  <si>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</si>
  <si>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</si>
  <si>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</si>
  <si>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</si>
  <si>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</si>
  <si>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</si>
  <si>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</si>
  <si>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</si>
  <si>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</si>
  <si>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</si>
  <si>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</si>
  <si>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</si>
  <si>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</si>
  <si>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</si>
  <si>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</si>
  <si>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</si>
  <si>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</si>
  <si>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</si>
  <si>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</si>
  <si>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</si>
  <si>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</si>
  <si>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</si>
  <si>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</si>
  <si>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</si>
  <si>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</si>
  <si>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</si>
  <si>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</si>
  <si>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</si>
  <si>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</si>
  <si>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</si>
  <si>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</si>
  <si>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</si>
  <si>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</si>
  <si>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</si>
  <si>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</si>
  <si>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</si>
  <si>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</si>
  <si>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</si>
  <si>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</si>
  <si>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</si>
  <si>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</si>
  <si>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</si>
  <si>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</si>
  <si>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</si>
  <si>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</si>
  <si>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</si>
  <si>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</si>
  <si>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</si>
  <si>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</si>
  <si>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</si>
  <si>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</si>
  <si>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</si>
  <si>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</si>
  <si>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</si>
  <si>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</si>
  <si>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</si>
  <si>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</si>
  <si>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</si>
  <si>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</si>
  <si>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</si>
  <si>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</si>
  <si>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</si>
  <si>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</si>
  <si>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</si>
  <si>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</si>
  <si>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</si>
  <si>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</si>
  <si>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</si>
  <si>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</si>
  <si>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</si>
  <si>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</si>
  <si>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</si>
  <si>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</si>
  <si>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</si>
  <si>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</si>
  <si>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</si>
  <si>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</si>
  <si>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</si>
  <si>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</si>
  <si>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</si>
  <si>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</si>
  <si>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</si>
  <si>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</si>
  <si>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</si>
  <si>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</si>
  <si>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</si>
  <si>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</si>
  <si>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</si>
  <si>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</si>
  <si>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</si>
  <si>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</si>
  <si>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</si>
  <si>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</si>
  <si>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</si>
  <si>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</si>
  <si>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</si>
  <si>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</si>
  <si>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</si>
  <si>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</si>
  <si>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</si>
  <si>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</si>
  <si>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</si>
  <si>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</si>
  <si>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</si>
  <si>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</si>
  <si>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</si>
  <si>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</si>
  <si>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</si>
  <si>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</si>
  <si>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</si>
  <si>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</si>
  <si>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</si>
  <si>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</si>
  <si>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</si>
  <si>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</si>
  <si>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</si>
  <si>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</si>
  <si>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</si>
  <si>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</si>
  <si>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</si>
  <si>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</si>
  <si>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</si>
  <si>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</si>
  <si>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</si>
  <si>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</si>
  <si>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</si>
  <si>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</si>
  <si>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</si>
  <si>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</si>
  <si>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</si>
  <si>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</si>
  <si>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</si>
  <si>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</si>
  <si>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</si>
  <si>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</si>
  <si>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</si>
  <si>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</si>
  <si>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</si>
  <si>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</si>
  <si>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</si>
  <si>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</si>
  <si>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</si>
  <si>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</si>
  <si>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</si>
  <si>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</si>
  <si>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</si>
  <si>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</si>
  <si>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</si>
  <si>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</si>
  <si>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</si>
  <si>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</si>
  <si>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</si>
  <si>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</si>
  <si>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</si>
  <si>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</si>
  <si>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</si>
  <si>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</si>
  <si>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</si>
  <si>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</si>
  <si>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</si>
  <si>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</si>
  <si>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</si>
  <si>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</si>
  <si>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</si>
  <si>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</si>
  <si>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</si>
  <si>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</si>
  <si>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</si>
  <si>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</si>
  <si>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</si>
  <si>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</si>
  <si>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</si>
  <si>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</si>
  <si>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</si>
  <si>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</si>
  <si>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</si>
  <si>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</si>
  <si>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</si>
  <si>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</si>
  <si>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</si>
  <si>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</si>
  <si>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</si>
  <si>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</si>
  <si>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</si>
  <si>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</si>
  <si>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</si>
  <si>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</si>
  <si>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</si>
  <si>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</si>
  <si>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</si>
  <si>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</si>
  <si>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</si>
  <si>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</si>
  <si>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</si>
  <si>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</si>
  <si>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</si>
  <si>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</si>
  <si>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</si>
  <si>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</si>
  <si>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</si>
  <si>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</si>
  <si>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</si>
  <si>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</si>
  <si>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</si>
  <si>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</si>
  <si>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</si>
  <si>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</si>
  <si>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</si>
  <si>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</si>
  <si>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</si>
  <si>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</si>
  <si>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</si>
  <si>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</si>
  <si>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</si>
  <si>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</si>
  <si>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</si>
  <si>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</si>
  <si>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</si>
  <si>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</si>
  <si>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</si>
  <si>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</si>
  <si>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</si>
  <si>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</si>
  <si>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</si>
  <si>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</si>
  <si>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</si>
  <si>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</si>
  <si>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</si>
  <si>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</si>
  <si>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</si>
  <si>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</si>
  <si>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</si>
  <si>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</si>
  <si>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</si>
  <si>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</si>
  <si>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</si>
  <si>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</si>
  <si>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</si>
  <si>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</si>
  <si>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</si>
  <si>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</si>
  <si>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</si>
  <si>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</si>
  <si>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</si>
  <si>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</si>
  <si>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</si>
  <si>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</si>
  <si>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</si>
  <si>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</si>
  <si>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</si>
  <si>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</si>
  <si>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</si>
  <si>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</si>
  <si>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</si>
  <si>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</si>
  <si>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</si>
  <si>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</si>
  <si>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</si>
  <si>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</si>
  <si>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</si>
  <si>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</si>
  <si>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</si>
  <si>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</si>
  <si>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</si>
  <si>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</si>
  <si>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</si>
  <si>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</si>
  <si>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</si>
  <si>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</si>
  <si>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</si>
  <si>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</si>
  <si>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</si>
  <si>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</si>
  <si>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</si>
  <si>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</si>
  <si>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</si>
  <si>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</si>
  <si>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</si>
  <si>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</si>
  <si>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</si>
  <si>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</si>
  <si>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</si>
  <si>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</si>
  <si>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</si>
  <si>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</si>
  <si>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</si>
  <si>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</si>
  <si>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</si>
  <si>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</si>
  <si>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</si>
  <si>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</si>
  <si>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</si>
  <si>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</si>
  <si>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</si>
  <si>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</si>
  <si>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</si>
  <si>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</si>
  <si>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</si>
  <si>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</si>
  <si>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</si>
  <si>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</si>
  <si>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</si>
  <si>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</si>
  <si>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</si>
  <si>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</si>
  <si>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</si>
  <si>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</si>
  <si>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</si>
  <si>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</si>
  <si>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</si>
  <si>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</si>
  <si>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</si>
  <si>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</si>
  <si>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</si>
  <si>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</si>
  <si>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</si>
  <si>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</si>
  <si>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</si>
  <si>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</si>
  <si>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</si>
  <si>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</si>
  <si>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</si>
  <si>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</si>
  <si>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</si>
  <si>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</si>
  <si>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</si>
  <si>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</si>
  <si>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</si>
  <si>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</si>
  <si>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</si>
  <si>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</si>
  <si>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</si>
  <si>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</si>
  <si>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</si>
  <si>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</si>
  <si>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</si>
  <si>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</si>
  <si>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</si>
  <si>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</si>
  <si>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</si>
  <si>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</si>
  <si>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</si>
  <si>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</si>
  <si>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</si>
  <si>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</si>
  <si>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</si>
  <si>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</si>
  <si>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</si>
  <si>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</si>
  <si>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</si>
  <si>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</si>
  <si>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</si>
  <si>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</si>
  <si>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</si>
  <si>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</si>
  <si>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</si>
  <si>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</si>
  <si>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</si>
  <si>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</si>
  <si>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</si>
  <si>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</si>
  <si>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</si>
  <si>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</si>
  <si>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</si>
  <si>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</si>
  <si>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</si>
  <si>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</si>
  <si>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</si>
  <si>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</si>
  <si>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</si>
  <si>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</si>
  <si>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</si>
  <si>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</si>
  <si>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</si>
  <si>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</si>
  <si>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</si>
  <si>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</si>
  <si>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</si>
  <si>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</si>
  <si>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</si>
  <si>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</si>
  <si>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</si>
  <si>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</si>
  <si>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</si>
  <si>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</si>
  <si>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</si>
  <si>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</si>
  <si>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</si>
  <si>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</si>
  <si>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</si>
  <si>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</si>
  <si>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</si>
  <si>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</si>
  <si>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</si>
  <si>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</si>
  <si>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</si>
  <si>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</si>
  <si>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</si>
  <si>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</si>
  <si>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</si>
  <si>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</si>
  <si>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</si>
  <si>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</si>
  <si>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</si>
  <si>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</si>
  <si>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</si>
  <si>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</si>
  <si>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</si>
  <si>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</si>
  <si>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</si>
  <si>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</si>
  <si>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</si>
  <si>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</si>
  <si>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</si>
  <si>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</si>
  <si>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</si>
  <si>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</si>
  <si>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</si>
  <si>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</si>
  <si>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</si>
  <si>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</si>
  <si>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</si>
  <si>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</si>
  <si>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</si>
  <si>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</si>
  <si>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</si>
  <si>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</si>
  <si>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</si>
  <si>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</si>
  <si>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</si>
  <si>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</si>
  <si>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</si>
  <si>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</si>
  <si>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</si>
  <si>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</si>
  <si>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</si>
  <si>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</si>
  <si>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</si>
  <si>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</si>
  <si>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</si>
  <si>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</si>
  <si>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</si>
  <si>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</si>
  <si>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</si>
  <si>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</si>
  <si>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</si>
  <si>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</si>
  <si>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</si>
  <si>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</si>
  <si>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</si>
  <si>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</si>
  <si>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</si>
  <si>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</si>
  <si>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</si>
  <si>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</si>
  <si>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</si>
  <si>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</si>
  <si>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</si>
  <si>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</si>
  <si>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</si>
  <si>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</si>
  <si>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</si>
  <si>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</si>
  <si>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</si>
  <si>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</si>
  <si>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</si>
  <si>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</si>
  <si>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</si>
  <si>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</si>
  <si>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</si>
  <si>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</si>
  <si>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</si>
  <si>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</si>
  <si>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</si>
  <si>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</si>
  <si>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</si>
  <si>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</si>
  <si>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</si>
  <si>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</si>
  <si>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</si>
  <si>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</si>
  <si>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</si>
  <si>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</si>
  <si>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</si>
  <si>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</si>
  <si>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</si>
  <si>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</si>
  <si>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</si>
  <si>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</si>
  <si>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</si>
  <si>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</si>
  <si>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</si>
  <si>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</si>
  <si>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</si>
  <si>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</si>
  <si>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</si>
  <si>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</si>
  <si>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</si>
  <si>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</si>
  <si>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</si>
  <si>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</si>
  <si>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</si>
  <si>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</si>
  <si>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</si>
  <si>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</si>
  <si>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</si>
  <si>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</si>
  <si>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</si>
  <si>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</si>
  <si>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</si>
  <si>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</si>
  <si>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</si>
  <si>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</si>
  <si>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</si>
  <si>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</si>
  <si>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</si>
  <si>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</si>
  <si>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</si>
  <si>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</si>
  <si>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</si>
  <si>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</si>
  <si>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</si>
  <si>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</si>
  <si>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</si>
  <si>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</si>
  <si>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</si>
  <si>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</si>
  <si>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</si>
  <si>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</si>
  <si>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</si>
  <si>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</si>
  <si>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</si>
  <si>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</si>
  <si>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</si>
  <si>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</si>
  <si>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</si>
  <si>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</si>
  <si>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</si>
  <si>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</si>
  <si>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</si>
  <si>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</si>
  <si>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</si>
  <si>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</si>
  <si>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</si>
  <si>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</si>
  <si>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</si>
  <si>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</si>
  <si>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</si>
  <si>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</si>
  <si>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</si>
  <si>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</si>
  <si>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</si>
  <si>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</si>
  <si>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</si>
  <si>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</si>
  <si>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</si>
  <si>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</si>
  <si>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</si>
  <si>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</si>
  <si>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</si>
  <si>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</si>
  <si>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</si>
  <si>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</si>
  <si>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</si>
  <si>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</si>
  <si>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</si>
  <si>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</si>
  <si>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</si>
  <si>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</si>
  <si>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</si>
  <si>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</si>
  <si>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</si>
  <si>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</si>
  <si>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</si>
  <si>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</si>
  <si>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</si>
  <si>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</si>
  <si>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</si>
  <si>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</si>
  <si>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</si>
  <si>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</si>
  <si>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</si>
  <si>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</si>
  <si>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</si>
  <si>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</si>
  <si>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</si>
  <si>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</si>
  <si>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</si>
  <si>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</si>
  <si>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</si>
  <si>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</si>
  <si>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</si>
  <si>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</si>
  <si>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</si>
  <si>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</si>
  <si>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</si>
  <si>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</si>
  <si>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</si>
  <si>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</si>
  <si>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</si>
  <si>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</si>
  <si>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</si>
  <si>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</si>
  <si>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</si>
  <si>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</si>
  <si>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</si>
  <si>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</si>
  <si>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</si>
  <si>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</si>
  <si>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</si>
  <si>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</si>
  <si>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</si>
  <si>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</si>
  <si>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</si>
  <si>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</si>
  <si>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</si>
  <si>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</si>
  <si>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</si>
  <si>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</si>
  <si>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</si>
  <si>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</si>
  <si>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</si>
  <si>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</si>
  <si>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</si>
  <si>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</si>
  <si>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</si>
  <si>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</si>
  <si>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</si>
  <si>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</si>
  <si>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</si>
  <si>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</si>
  <si>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</si>
  <si>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</si>
  <si>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</si>
  <si>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</si>
  <si>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</si>
  <si>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</si>
  <si>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</si>
  <si>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</si>
  <si>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</si>
  <si>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</si>
  <si>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</si>
  <si>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</si>
  <si>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</si>
  <si>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</si>
  <si>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</si>
  <si>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</si>
  <si>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</si>
  <si>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</si>
  <si>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</si>
  <si>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</si>
  <si>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</si>
  <si>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</si>
  <si>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</si>
  <si>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</si>
  <si>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</si>
  <si>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</si>
  <si>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</si>
  <si>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</si>
  <si>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</si>
  <si>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</si>
  <si>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</si>
  <si>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</si>
  <si>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</si>
  <si>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</si>
  <si>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</si>
  <si>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</si>
  <si>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</si>
  <si>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</si>
  <si>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</si>
  <si>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</si>
  <si>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</si>
  <si>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</si>
  <si>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</si>
  <si>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</si>
  <si>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</si>
  <si>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</si>
  <si>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</si>
  <si>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</si>
  <si>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</si>
  <si>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</si>
  <si>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</si>
  <si>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</si>
  <si>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</si>
  <si>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</si>
  <si>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</si>
  <si>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</si>
  <si>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</si>
  <si>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</si>
  <si>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</si>
  <si>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</si>
  <si>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</si>
  <si>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</si>
  <si>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</si>
  <si>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</si>
  <si>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</si>
  <si>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</si>
  <si>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</si>
  <si>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</si>
  <si>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</si>
  <si>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</si>
  <si>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</si>
  <si>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</si>
  <si>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</si>
  <si>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</si>
  <si>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</si>
  <si>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</si>
  <si>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</si>
  <si>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</si>
  <si>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</si>
  <si>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</si>
  <si>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</si>
  <si>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</si>
  <si>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</si>
  <si>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</si>
  <si>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</si>
  <si>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</si>
  <si>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</si>
  <si>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</si>
  <si>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</si>
  <si>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</si>
  <si>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</si>
  <si>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</si>
  <si>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</si>
  <si>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</si>
  <si>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</si>
  <si>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</si>
  <si>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</si>
  <si>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</si>
  <si>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</si>
  <si>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</si>
  <si>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</si>
  <si>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</si>
  <si>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</si>
  <si>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</si>
  <si>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</si>
  <si>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</si>
  <si>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</si>
  <si>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</si>
  <si>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</si>
  <si>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</si>
  <si>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</si>
  <si>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</si>
  <si>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</si>
  <si>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</si>
  <si>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</si>
  <si>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</si>
  <si>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</si>
  <si>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</si>
  <si>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</si>
  <si>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</si>
  <si>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</si>
  <si>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</si>
  <si>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</si>
  <si>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</si>
  <si>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</si>
  <si>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</si>
  <si>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</si>
  <si>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</si>
  <si>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</si>
  <si>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</si>
  <si>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</si>
  <si>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</si>
  <si>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</si>
  <si>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</si>
  <si>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</si>
  <si>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</si>
  <si>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</si>
  <si>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</si>
  <si>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</si>
  <si>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</si>
  <si>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</si>
  <si>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</si>
  <si>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</si>
  <si>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</si>
  <si>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</si>
  <si>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</si>
  <si>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</si>
  <si>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</si>
  <si>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</si>
  <si>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</si>
  <si>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</si>
  <si>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</si>
  <si>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</si>
  <si>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</si>
  <si>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</si>
  <si>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</si>
  <si>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</si>
  <si>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</si>
  <si>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</si>
  <si>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</si>
  <si>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</si>
  <si>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</si>
  <si>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</si>
  <si>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</si>
  <si>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</si>
  <si>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</si>
  <si>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</si>
  <si>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</si>
  <si>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</si>
  <si>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</si>
  <si>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</si>
  <si>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</si>
  <si>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</si>
  <si>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</si>
  <si>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</si>
  <si>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</si>
  <si>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</si>
  <si>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</si>
  <si>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</si>
  <si>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</si>
  <si>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</si>
  <si>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</si>
  <si>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</si>
  <si>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</si>
  <si>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</si>
  <si>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</si>
  <si>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</si>
  <si>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</si>
  <si>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</si>
  <si>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</si>
  <si>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</si>
  <si>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</si>
  <si>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</si>
  <si>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</si>
  <si>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</si>
  <si>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</si>
  <si>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</si>
  <si>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</si>
  <si>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</si>
  <si>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</si>
  <si>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</si>
  <si>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</si>
  <si>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</si>
  <si>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</si>
  <si>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</si>
  <si>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</si>
  <si>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</si>
  <si>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</si>
  <si>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</si>
  <si>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</si>
  <si>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</si>
  <si>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</si>
  <si>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</si>
  <si>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</si>
  <si>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</si>
  <si>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</si>
  <si>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</si>
  <si>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</si>
  <si>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</si>
  <si>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</si>
  <si>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</si>
  <si>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</si>
  <si>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</si>
  <si>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</si>
  <si>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</si>
  <si>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</si>
  <si>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</si>
  <si>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</si>
  <si>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</si>
  <si>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</si>
  <si>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</si>
  <si>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</si>
  <si>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</si>
  <si>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</si>
  <si>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</si>
  <si>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</si>
  <si>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</si>
  <si>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</si>
  <si>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</si>
  <si>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</si>
  <si>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</si>
  <si>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</si>
  <si>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</si>
  <si>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</si>
  <si>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</si>
  <si>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</si>
  <si>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</si>
  <si>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</si>
  <si>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</si>
  <si>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</si>
  <si>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</si>
  <si>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</si>
  <si>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</si>
  <si>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</si>
  <si>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</si>
  <si>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</si>
  <si>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</si>
  <si>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</si>
  <si>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</si>
  <si>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</si>
  <si>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</si>
  <si>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</si>
  <si>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</si>
  <si>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</si>
  <si>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</si>
  <si>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</si>
  <si>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</si>
  <si>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</si>
  <si>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</si>
  <si>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</si>
  <si>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</si>
  <si>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</si>
  <si>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</si>
  <si>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</si>
  <si>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</si>
  <si>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</si>
  <si>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</si>
  <si>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</si>
  <si>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</si>
  <si>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</si>
  <si>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</si>
  <si>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</si>
  <si>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</si>
  <si>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</si>
  <si>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</si>
  <si>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</si>
  <si>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</si>
  <si>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</si>
  <si>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</si>
  <si>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</si>
  <si>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</si>
  <si>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</si>
  <si>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</si>
  <si>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</si>
  <si>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</si>
  <si>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</si>
  <si>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</si>
  <si>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</si>
  <si>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</si>
  <si>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</si>
  <si>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</si>
  <si>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</si>
  <si>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</si>
  <si>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</si>
  <si>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</si>
  <si>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</si>
  <si>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</si>
  <si>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</si>
  <si>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</si>
  <si>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</si>
  <si>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</si>
  <si>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</si>
  <si>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</si>
  <si>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</si>
  <si>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</si>
  <si>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</si>
  <si>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</si>
  <si>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</si>
  <si>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</si>
  <si>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</si>
  <si>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</si>
  <si>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</si>
  <si>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</si>
  <si>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</si>
  <si>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</si>
  <si>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</si>
  <si>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</si>
  <si>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</si>
  <si>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</si>
  <si>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</si>
  <si>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</si>
  <si>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</si>
  <si>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</si>
  <si>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</si>
  <si>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</si>
  <si>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</si>
  <si>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</si>
  <si>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</si>
  <si>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</si>
  <si>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</si>
  <si>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</si>
  <si>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</si>
  <si>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</si>
  <si>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</si>
  <si>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</si>
  <si>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</si>
  <si>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</si>
  <si>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</si>
  <si>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</si>
  <si>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</si>
  <si>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</si>
  <si>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</si>
  <si>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</si>
  <si>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</si>
  <si>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</si>
  <si>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</si>
  <si>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</si>
  <si>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</si>
  <si>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</si>
  <si>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</si>
  <si>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</si>
  <si>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</si>
  <si>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</si>
  <si>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</si>
  <si>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</si>
  <si>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</si>
  <si>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</si>
  <si>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</si>
  <si>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</si>
  <si>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</si>
  <si>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</si>
  <si>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</si>
  <si>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</si>
  <si>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</si>
  <si>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</si>
  <si>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</si>
  <si>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</si>
  <si>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</si>
  <si>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</si>
  <si>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</si>
  <si>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</si>
  <si>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</si>
  <si>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</si>
  <si>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</si>
  <si>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</si>
  <si>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</si>
  <si>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</si>
  <si>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</si>
  <si>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</si>
  <si>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</si>
  <si>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</si>
  <si>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</si>
  <si>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</si>
  <si>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</si>
  <si>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</si>
  <si>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</si>
  <si>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</si>
  <si>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</si>
  <si>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</si>
  <si>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</si>
  <si>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</si>
  <si>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</si>
  <si>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</si>
  <si>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</si>
  <si>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</si>
  <si>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</si>
  <si>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</si>
  <si>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</si>
  <si>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</si>
  <si>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</si>
  <si>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</si>
  <si>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</si>
  <si>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</si>
  <si>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</si>
  <si>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</si>
  <si>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</si>
  <si>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</si>
  <si>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</si>
  <si>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</si>
  <si>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</si>
  <si>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</si>
  <si>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</si>
  <si>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</si>
  <si>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</si>
  <si>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</si>
  <si>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</si>
  <si>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</si>
  <si>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</si>
  <si>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</si>
  <si>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</si>
  <si>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</si>
  <si>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</si>
  <si>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</si>
  <si>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</si>
  <si>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</si>
  <si>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</si>
  <si>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</si>
  <si>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</si>
  <si>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</si>
  <si>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</si>
  <si>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</si>
  <si>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</si>
  <si>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</si>
  <si>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</si>
  <si>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</si>
  <si>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</si>
  <si>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</si>
  <si>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</si>
  <si>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</si>
  <si>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</si>
  <si>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</si>
  <si>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</si>
  <si>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</si>
  <si>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</si>
  <si>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</si>
  <si>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</si>
  <si>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</si>
  <si>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</si>
  <si>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</si>
  <si>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</si>
  <si>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</si>
  <si>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</si>
  <si>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</si>
  <si>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</si>
  <si>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</si>
  <si>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</si>
  <si>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</si>
  <si>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</si>
  <si>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</si>
  <si>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</si>
  <si>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</si>
  <si>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</si>
  <si>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</si>
  <si>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</si>
  <si>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</si>
  <si>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</si>
  <si>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</si>
  <si>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</si>
  <si>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</si>
  <si>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</si>
  <si>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</si>
  <si>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</si>
  <si>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</si>
  <si>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</si>
  <si>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</si>
  <si>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</si>
  <si>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</si>
  <si>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</si>
  <si>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</si>
  <si>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</si>
  <si>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</si>
  <si>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</si>
  <si>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</si>
  <si>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</si>
  <si>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</si>
  <si>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</si>
  <si>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</si>
  <si>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</si>
  <si>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</si>
  <si>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</si>
  <si>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</si>
  <si>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</si>
  <si>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</si>
  <si>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</si>
  <si>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</si>
  <si>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</si>
  <si>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</si>
  <si>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</si>
  <si>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</si>
  <si>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</si>
  <si>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</si>
  <si>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</si>
  <si>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</si>
  <si>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</si>
  <si>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</si>
  <si>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</si>
  <si>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</si>
  <si>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</si>
  <si>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</si>
  <si>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</si>
  <si>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</si>
  <si>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</si>
  <si>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</si>
  <si>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</si>
  <si>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</si>
  <si>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</si>
  <si>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</si>
  <si>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</si>
  <si>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</si>
  <si>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</si>
  <si>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</si>
  <si>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</si>
  <si>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</si>
  <si>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</si>
  <si>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</si>
  <si>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</si>
  <si>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</si>
  <si>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</si>
  <si>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</si>
  <si>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</si>
  <si>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</si>
  <si>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</si>
  <si>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</si>
  <si>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</si>
  <si>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</si>
  <si>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</si>
  <si>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</si>
  <si>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</si>
  <si>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</si>
  <si>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</si>
  <si>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</si>
  <si>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</si>
  <si>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</si>
  <si>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</si>
  <si>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</si>
  <si>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</si>
  <si>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</si>
  <si>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</si>
  <si>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</si>
  <si>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</si>
  <si>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</si>
  <si>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</si>
  <si>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</si>
  <si>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</si>
  <si>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</si>
  <si>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</si>
  <si>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</si>
  <si>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</si>
  <si>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</si>
  <si>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</si>
  <si>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</si>
  <si>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</si>
  <si>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</si>
  <si>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</si>
  <si>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</si>
  <si>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</si>
  <si>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</si>
  <si>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</si>
  <si>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</si>
  <si>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</si>
  <si>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</si>
  <si>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</si>
  <si>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</si>
  <si>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</si>
  <si>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</si>
  <si>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</si>
  <si>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</si>
  <si>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</si>
  <si>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</si>
  <si>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</si>
  <si>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</si>
  <si>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</si>
  <si>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</si>
  <si>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</si>
  <si>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</si>
  <si>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</si>
  <si>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</si>
  <si>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</si>
  <si>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</si>
  <si>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</si>
  <si>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</si>
  <si>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</si>
  <si>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</si>
  <si>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</si>
  <si>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</si>
  <si>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</si>
  <si>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</si>
  <si>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</si>
  <si>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</si>
  <si>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</si>
  <si>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</si>
  <si>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</si>
  <si>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</si>
  <si>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</si>
  <si>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</si>
  <si>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</si>
  <si>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</si>
  <si>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</si>
  <si>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</si>
  <si>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</si>
  <si>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</si>
  <si>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</si>
  <si>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</si>
  <si>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</si>
  <si>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</si>
  <si>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</si>
  <si>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</si>
  <si>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</si>
  <si>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</si>
  <si>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</si>
  <si>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</si>
  <si>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</si>
  <si>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</si>
  <si>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</si>
  <si>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</si>
  <si>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</si>
  <si>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</si>
  <si>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</si>
  <si>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</si>
  <si>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</si>
  <si>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</si>
  <si>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</si>
  <si>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</si>
  <si>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</si>
  <si>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</si>
  <si>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</si>
  <si>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</si>
  <si>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</si>
  <si>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</si>
  <si>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</si>
  <si>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</si>
  <si>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</si>
  <si>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</si>
  <si>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</si>
  <si>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</si>
  <si>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</si>
  <si>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</si>
  <si>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</si>
  <si>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</si>
  <si>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</si>
  <si>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</si>
  <si>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</si>
  <si>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</si>
  <si>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</si>
  <si>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</si>
  <si>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</si>
  <si>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</si>
  <si>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</si>
  <si>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</si>
  <si>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</si>
  <si>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</si>
  <si>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</si>
  <si>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</si>
  <si>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</si>
  <si>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</si>
  <si>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</si>
  <si>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</si>
  <si>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</si>
  <si>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</si>
  <si>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</si>
  <si>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</si>
  <si>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</si>
  <si>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</si>
  <si>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</si>
  <si>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</si>
  <si>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</si>
  <si>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</si>
  <si>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</si>
  <si>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</si>
  <si>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</si>
  <si>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</si>
  <si>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</si>
  <si>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</si>
  <si>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</si>
  <si>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</si>
  <si>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</si>
  <si>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</si>
  <si>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</si>
  <si>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</si>
  <si>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</si>
  <si>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</si>
  <si>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</si>
  <si>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</si>
  <si>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</si>
  <si>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</si>
  <si>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</si>
  <si>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</si>
  <si>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</si>
  <si>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</si>
  <si>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</si>
  <si>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</si>
  <si>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</si>
  <si>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</si>
  <si>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</si>
  <si>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</si>
  <si>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</si>
  <si>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</si>
  <si>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</si>
  <si>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</si>
  <si>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</si>
  <si>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</si>
  <si>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</si>
  <si>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</si>
  <si>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</si>
  <si>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</si>
  <si>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</si>
  <si>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</si>
  <si>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</si>
  <si>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</si>
  <si>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</si>
  <si>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</si>
  <si>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</si>
  <si>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</si>
  <si>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</si>
  <si>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</si>
  <si>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</si>
  <si>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</si>
  <si>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</si>
  <si>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</si>
  <si>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</si>
  <si>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</si>
  <si>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</si>
  <si>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</si>
  <si>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</si>
  <si>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</si>
  <si>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</si>
  <si>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</si>
  <si>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</si>
  <si>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</si>
  <si>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</si>
  <si>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</si>
  <si>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</si>
  <si>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</si>
  <si>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</si>
  <si>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</si>
  <si>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</si>
  <si>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</si>
  <si>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</si>
  <si>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</si>
  <si>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</si>
  <si>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</si>
  <si>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</si>
  <si>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</si>
  <si>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</si>
  <si>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</si>
  <si>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</si>
  <si>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</si>
  <si>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</si>
  <si>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</si>
  <si>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</si>
  <si>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</si>
  <si>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</si>
  <si>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</si>
  <si>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</si>
  <si>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</si>
  <si>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</si>
  <si>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</si>
  <si>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</si>
  <si>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</si>
  <si>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</si>
  <si>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</si>
  <si>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</si>
  <si>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</si>
  <si>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</si>
  <si>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</si>
  <si>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</si>
  <si>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</si>
  <si>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</si>
  <si>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</si>
  <si>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</si>
  <si>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</si>
  <si>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</si>
  <si>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</si>
  <si>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</si>
  <si>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</si>
  <si>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</si>
  <si>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</si>
  <si>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</si>
  <si>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</si>
  <si>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</si>
  <si>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</si>
  <si>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</si>
  <si>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</si>
  <si>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</si>
  <si>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</si>
  <si>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</si>
  <si>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</si>
  <si>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</si>
  <si>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</si>
  <si>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</si>
  <si>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</si>
  <si>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</si>
  <si>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</si>
  <si>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</si>
  <si>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</si>
  <si>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</si>
  <si>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</si>
  <si>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</si>
  <si>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</si>
  <si>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</si>
  <si>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</si>
  <si>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</si>
  <si>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</si>
  <si>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</si>
  <si>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</si>
  <si>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</si>
  <si>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</si>
  <si>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</si>
  <si>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</si>
  <si>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</si>
  <si>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</si>
  <si>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</si>
  <si>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</si>
  <si>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</si>
  <si>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</si>
  <si>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</si>
  <si>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</si>
  <si>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</si>
  <si>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</si>
  <si>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</si>
  <si>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</si>
  <si>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</si>
  <si>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</si>
  <si>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</si>
  <si>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</si>
  <si>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</si>
  <si>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</si>
  <si>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</si>
  <si>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</si>
  <si>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</si>
  <si>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</si>
  <si>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</si>
  <si>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</si>
  <si>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</si>
  <si>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</si>
  <si>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</si>
  <si>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</si>
  <si>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</si>
  <si>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</si>
  <si>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</si>
  <si>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</si>
  <si>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</si>
  <si>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</si>
  <si>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</si>
  <si>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</si>
  <si>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</si>
  <si>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</si>
  <si>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</si>
  <si>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</si>
  <si>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</si>
  <si>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</si>
  <si>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</si>
  <si>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</si>
  <si>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</si>
  <si>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</si>
  <si>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</si>
  <si>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</si>
  <si>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</si>
  <si>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</si>
  <si>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</si>
  <si>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</si>
  <si>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</si>
  <si>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</si>
  <si>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</si>
  <si>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</si>
  <si>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</si>
  <si>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</si>
  <si>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</si>
  <si>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</si>
  <si>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</si>
  <si>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</si>
  <si>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</si>
  <si>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</si>
  <si>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</si>
  <si>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</si>
  <si>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</si>
  <si>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</si>
  <si>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</si>
  <si>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</si>
  <si>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</si>
  <si>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</si>
  <si>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</si>
  <si>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</si>
  <si>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</si>
  <si>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</si>
  <si>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</si>
  <si>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</si>
  <si>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</si>
  <si>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</si>
  <si>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</si>
  <si>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</si>
  <si>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</si>
  <si>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</si>
  <si>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</si>
  <si>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</si>
  <si>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</si>
  <si>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</si>
  <si>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</si>
  <si>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</si>
  <si>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</si>
  <si>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</si>
  <si>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</si>
  <si>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</si>
  <si>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</si>
  <si>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</si>
  <si>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</si>
  <si>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</si>
  <si>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</si>
  <si>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</si>
  <si>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</si>
  <si>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</si>
  <si>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</si>
  <si>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</si>
  <si>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</si>
  <si>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</si>
  <si>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</si>
  <si>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</si>
  <si>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</si>
  <si>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</si>
  <si>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</si>
  <si>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</si>
  <si>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</si>
  <si>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</si>
  <si>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</si>
  <si>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</si>
  <si>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</si>
  <si>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</si>
  <si>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</si>
  <si>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</si>
  <si>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</si>
  <si>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</si>
  <si>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</si>
  <si>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</si>
  <si>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</si>
  <si>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</si>
  <si>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</si>
  <si>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</si>
  <si>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</si>
  <si>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</si>
  <si>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</si>
  <si>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</si>
  <si>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</si>
  <si>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</si>
  <si>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</si>
  <si>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</si>
  <si>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</si>
  <si>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</si>
  <si>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</si>
  <si>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</si>
  <si>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</si>
  <si>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</si>
  <si>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</si>
  <si>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</si>
  <si>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</si>
  <si>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</si>
  <si>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</si>
  <si>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</si>
  <si>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</si>
  <si>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</si>
  <si>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</si>
  <si>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</si>
  <si>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</si>
  <si>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</si>
  <si>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</si>
  <si>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</si>
  <si>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</si>
  <si>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</si>
  <si>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</si>
  <si>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</si>
  <si>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</si>
  <si>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</si>
  <si>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</si>
  <si>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</si>
  <si>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</si>
  <si>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</si>
  <si>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</si>
  <si>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</si>
  <si>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</si>
  <si>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</si>
  <si>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</si>
  <si>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</si>
  <si>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</si>
  <si>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</si>
  <si>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</si>
  <si>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</si>
  <si>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</si>
  <si>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</si>
  <si>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</si>
  <si>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</si>
  <si>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</si>
  <si>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</si>
  <si>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</si>
  <si>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</si>
  <si>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</si>
  <si>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</si>
  <si>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</si>
  <si>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</si>
  <si>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</si>
  <si>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</si>
  <si>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</si>
  <si>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</si>
  <si>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</si>
  <si>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</si>
  <si>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</si>
  <si>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</si>
  <si>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</si>
  <si>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</si>
  <si>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</si>
  <si>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</si>
  <si>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</si>
  <si>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</si>
  <si>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</si>
  <si>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</si>
  <si>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</si>
  <si>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</si>
  <si>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</si>
  <si>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</si>
  <si>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</si>
  <si>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</si>
  <si>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</si>
  <si>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</si>
  <si>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</si>
  <si>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</si>
  <si>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</si>
  <si>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</si>
  <si>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</si>
  <si>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</si>
  <si>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</si>
  <si>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</si>
  <si>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</si>
  <si>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</si>
  <si>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</si>
  <si>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</si>
  <si>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</si>
  <si>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</si>
  <si>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</si>
  <si>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</si>
  <si>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</si>
  <si>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</si>
  <si>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</si>
  <si>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</si>
  <si>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</si>
  <si>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</si>
  <si>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</si>
  <si>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</si>
  <si>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</si>
  <si>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</si>
  <si>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</si>
  <si>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</si>
  <si>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</si>
  <si>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</si>
  <si>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</si>
  <si>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</si>
  <si>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</si>
  <si>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</si>
  <si>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</si>
  <si>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</si>
  <si>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</si>
  <si>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</si>
  <si>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</si>
  <si>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</si>
  <si>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</si>
  <si>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</si>
  <si>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</si>
  <si>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</si>
  <si>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</si>
  <si>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</si>
  <si>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</si>
  <si>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</si>
  <si>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</si>
  <si>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</si>
  <si>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</si>
  <si>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</si>
  <si>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</si>
  <si>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</si>
  <si>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</si>
  <si>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</si>
  <si>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</si>
  <si>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</si>
  <si>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</si>
  <si>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</si>
  <si>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</si>
  <si>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</si>
  <si>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</si>
  <si>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</si>
  <si>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</si>
  <si>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</si>
  <si>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</si>
  <si>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</si>
  <si>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</si>
  <si>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</si>
  <si>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</si>
  <si>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</si>
  <si>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</si>
  <si>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</si>
  <si>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</si>
  <si>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</si>
  <si>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</si>
  <si>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</si>
  <si>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</si>
  <si>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</si>
  <si>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</si>
  <si>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</si>
  <si>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</si>
  <si>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</si>
  <si>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</si>
  <si>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</si>
  <si>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</si>
  <si>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</si>
  <si>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</si>
  <si>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</si>
  <si>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</si>
  <si>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</si>
  <si>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</si>
  <si>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</si>
  <si>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</si>
  <si>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</si>
  <si>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</si>
  <si>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</si>
  <si>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</si>
  <si>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</si>
  <si>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</si>
  <si>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</si>
  <si>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</si>
  <si>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</si>
  <si>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</si>
  <si>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</si>
  <si>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</si>
  <si>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</si>
  <si>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</si>
  <si>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</si>
  <si>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</si>
  <si>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</si>
  <si>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</si>
  <si>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</si>
  <si>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</si>
  <si>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</si>
  <si>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</si>
  <si>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</si>
  <si>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</si>
  <si>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</si>
  <si>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</si>
  <si>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</si>
  <si>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</si>
  <si>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</si>
  <si>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</si>
  <si>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</si>
  <si>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</si>
  <si>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</si>
  <si>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</si>
  <si>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</si>
  <si>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</si>
  <si>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</si>
  <si>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</si>
  <si>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</si>
  <si>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</si>
  <si>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</si>
  <si>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</si>
  <si>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</si>
  <si>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</si>
  <si>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</si>
  <si>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</si>
  <si>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</si>
  <si>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</si>
  <si>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</si>
  <si>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</si>
  <si>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</si>
  <si>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</si>
  <si>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</si>
  <si>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</si>
  <si>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</si>
  <si>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</si>
  <si>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</si>
  <si>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</si>
  <si>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</si>
  <si>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</si>
  <si>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</si>
  <si>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</si>
  <si>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</si>
  <si>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</si>
  <si>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</si>
  <si>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</si>
  <si>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</si>
  <si>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</si>
  <si>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</si>
  <si>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</si>
  <si>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</si>
  <si>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</si>
  <si>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</si>
  <si>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</si>
  <si>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</si>
  <si>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</si>
  <si>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</si>
  <si>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</si>
  <si>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</si>
  <si>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</si>
  <si>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</si>
  <si>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</si>
  <si>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</si>
  <si>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</si>
  <si>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</si>
  <si>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</si>
  <si>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</si>
  <si>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</si>
  <si>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</si>
  <si>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</si>
  <si>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</si>
  <si>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</si>
  <si>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</si>
  <si>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</si>
  <si>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</si>
  <si>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</si>
  <si>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</si>
  <si>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</si>
  <si>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</si>
  <si>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</si>
  <si>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</si>
  <si>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</si>
  <si>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</si>
  <si>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</si>
  <si>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</si>
  <si>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</si>
  <si>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</si>
  <si>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</si>
  <si>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</si>
  <si>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</si>
  <si>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</si>
  <si>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</si>
  <si>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</si>
  <si>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</si>
  <si>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</si>
  <si>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</si>
  <si>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</si>
  <si>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</si>
  <si>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</si>
  <si>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</si>
  <si>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</si>
  <si>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</si>
  <si>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</si>
  <si>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</si>
  <si>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</si>
  <si>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</si>
  <si>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</si>
  <si>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</si>
  <si>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</si>
  <si>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</si>
  <si>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</si>
  <si>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</si>
  <si>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</si>
  <si>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</si>
  <si>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</si>
  <si>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</si>
  <si>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</si>
  <si>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</si>
  <si>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</si>
  <si>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</si>
  <si>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</si>
  <si>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</si>
  <si>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</si>
  <si>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</si>
  <si>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</si>
  <si>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</si>
  <si>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</si>
  <si>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</si>
  <si>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</si>
  <si>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</si>
  <si>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</si>
  <si>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</si>
  <si>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</si>
  <si>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</si>
  <si>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</si>
  <si>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</si>
  <si>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</si>
  <si>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</si>
  <si>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</si>
  <si>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</si>
  <si>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</si>
  <si>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</si>
  <si>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</si>
  <si>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</si>
  <si>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</si>
  <si>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</si>
  <si>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</si>
  <si>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</si>
  <si>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</si>
  <si>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</si>
  <si>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</si>
  <si>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</si>
  <si>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</si>
  <si>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</si>
  <si>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</si>
  <si>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</si>
  <si>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</si>
  <si>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</si>
  <si>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</si>
  <si>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</si>
  <si>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</si>
  <si>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</si>
  <si>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</si>
  <si>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</si>
  <si>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</si>
  <si>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</si>
  <si>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</si>
  <si>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</si>
  <si>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</si>
  <si>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</si>
  <si>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</si>
  <si>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</si>
  <si>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</si>
  <si>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</si>
  <si>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</si>
  <si>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</si>
  <si>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</si>
  <si>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</si>
  <si>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</si>
  <si>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</si>
  <si>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</si>
  <si>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</si>
  <si>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</si>
  <si>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</si>
  <si>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</si>
  <si>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</si>
  <si>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</si>
  <si>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</si>
  <si>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</si>
  <si>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</si>
  <si>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</si>
  <si>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</si>
  <si>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</si>
  <si>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</si>
  <si>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</si>
  <si>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</si>
  <si>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</si>
  <si>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</si>
  <si>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</si>
  <si>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</si>
  <si>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</si>
  <si>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</si>
  <si>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</si>
  <si>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</si>
  <si>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</si>
  <si>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</si>
  <si>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</si>
  <si>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</si>
  <si>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</si>
  <si>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</si>
  <si>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</si>
  <si>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</si>
  <si>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</si>
  <si>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</si>
  <si>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</si>
  <si>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</si>
  <si>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</si>
  <si>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</si>
  <si>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</si>
  <si>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</si>
  <si>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</si>
  <si>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</si>
  <si>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</si>
  <si>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</si>
  <si>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</si>
  <si>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</si>
  <si>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</si>
  <si>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</si>
  <si>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</si>
  <si>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</si>
  <si>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</si>
  <si>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</si>
  <si>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</si>
  <si>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</si>
  <si>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</si>
  <si>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</si>
  <si>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</si>
  <si>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</si>
  <si>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</si>
  <si>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</si>
  <si>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</si>
  <si>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</si>
  <si>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</si>
  <si>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</si>
  <si>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</si>
  <si>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</si>
  <si>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</si>
  <si>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</si>
  <si>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</si>
  <si>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</si>
  <si>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</si>
  <si>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</si>
  <si>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</si>
  <si>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</si>
  <si>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</si>
  <si>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</si>
  <si>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</si>
  <si>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</si>
  <si>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</si>
  <si>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</si>
  <si>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</si>
  <si>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</si>
  <si>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</si>
  <si>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</si>
  <si>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</si>
  <si>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</si>
  <si>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</si>
  <si>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</si>
  <si>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</si>
  <si>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</si>
  <si>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</si>
  <si>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</si>
  <si>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</si>
  <si>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</si>
  <si>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</si>
  <si>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</si>
  <si>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</si>
  <si>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</si>
  <si>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</si>
  <si>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</si>
  <si>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</si>
  <si>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</si>
  <si>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</si>
  <si>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</si>
  <si>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</si>
  <si>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</si>
  <si>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</si>
  <si>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</si>
  <si>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</si>
  <si>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</si>
  <si>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</si>
  <si>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</si>
  <si>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</si>
  <si>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</si>
  <si>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</si>
  <si>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</si>
  <si>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</si>
  <si>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</si>
  <si>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</si>
  <si>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</si>
  <si>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</si>
  <si>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</si>
  <si>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</si>
  <si>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</si>
  <si>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</si>
  <si>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</si>
  <si>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</si>
  <si>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</si>
  <si>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</si>
  <si>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</si>
  <si>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</si>
  <si>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</si>
  <si>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</si>
  <si>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</si>
  <si>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</si>
  <si>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</si>
  <si>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</si>
  <si>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</si>
  <si>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</si>
  <si>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</si>
  <si>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</si>
  <si>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</si>
  <si>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</si>
  <si>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</si>
  <si>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</si>
  <si>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</si>
  <si>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</si>
  <si>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</si>
  <si>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</si>
  <si>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</si>
  <si>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</si>
  <si>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</si>
  <si>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</si>
  <si>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</si>
  <si>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</si>
  <si>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</si>
  <si>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</si>
  <si>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</si>
  <si>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</si>
  <si>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</si>
  <si>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</si>
  <si>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</si>
  <si>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</si>
  <si>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</si>
  <si>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</si>
  <si>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</si>
  <si>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</si>
  <si>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</si>
  <si>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</si>
  <si>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</si>
  <si>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</si>
  <si>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</si>
  <si>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</si>
  <si>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</si>
  <si>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</si>
  <si>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</si>
  <si>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</si>
  <si>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</si>
  <si>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</si>
  <si>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</si>
  <si>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</si>
  <si>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</si>
  <si>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</si>
  <si>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</si>
  <si>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</si>
  <si>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</si>
  <si>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</si>
  <si>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</si>
  <si>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</si>
  <si>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</si>
  <si>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</si>
  <si>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</si>
  <si>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</si>
  <si>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</si>
  <si>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</si>
  <si>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</si>
  <si>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</si>
  <si>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</si>
  <si>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</si>
  <si>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</si>
  <si>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</si>
  <si>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</si>
  <si>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</si>
  <si>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</si>
  <si>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</si>
  <si>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</si>
  <si>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</si>
  <si>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</si>
  <si>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</si>
  <si>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</si>
  <si>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</si>
  <si>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</si>
  <si>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</si>
  <si>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</si>
  <si>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</si>
  <si>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</si>
  <si>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</si>
  <si>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</si>
  <si>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</si>
  <si>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</si>
  <si>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</si>
  <si>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</si>
  <si>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</si>
  <si>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</si>
  <si>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</si>
  <si>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</si>
  <si>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</si>
  <si>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</si>
  <si>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</si>
  <si>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</si>
  <si>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</si>
  <si>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</si>
  <si>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</si>
  <si>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</si>
  <si>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</si>
  <si>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</si>
  <si>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</si>
  <si>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</si>
  <si>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</si>
  <si>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</si>
  <si>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</si>
  <si>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</si>
  <si>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</si>
  <si>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</si>
  <si>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</si>
  <si>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</si>
  <si>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</si>
  <si>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</si>
  <si>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</si>
  <si>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</si>
  <si>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</si>
  <si>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</si>
  <si>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</si>
  <si>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</si>
  <si>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</si>
  <si>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</si>
  <si>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</si>
  <si>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</si>
  <si>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</si>
  <si>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</si>
  <si>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</si>
  <si>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</si>
  <si>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</si>
  <si>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</si>
  <si>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</si>
  <si>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</si>
  <si>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</si>
  <si>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</si>
  <si>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</si>
  <si>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</si>
  <si>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</si>
  <si>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</si>
  <si>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</si>
  <si>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</si>
  <si>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</si>
  <si>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</si>
  <si>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</si>
  <si>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</si>
  <si>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</si>
  <si>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</si>
  <si>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</si>
  <si>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</si>
  <si>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</si>
  <si>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</si>
  <si>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</si>
  <si>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</si>
  <si>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</si>
  <si>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</si>
  <si>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</si>
  <si>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</si>
  <si>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</si>
  <si>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</si>
  <si>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</si>
  <si>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</si>
  <si>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</si>
  <si>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</si>
  <si>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</si>
  <si>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</si>
  <si>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</si>
  <si>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</si>
  <si>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</si>
  <si>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</si>
  <si>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</si>
  <si>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</si>
  <si>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</si>
  <si>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</si>
  <si>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</si>
  <si>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</si>
  <si>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</si>
  <si>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</si>
  <si>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</si>
  <si>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</si>
  <si>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</si>
  <si>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</si>
  <si>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</si>
  <si>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</si>
  <si>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</si>
  <si>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</si>
  <si>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</si>
  <si>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</si>
  <si>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</si>
  <si>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</si>
  <si>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</si>
  <si>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</si>
  <si>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</si>
  <si>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</si>
  <si>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</si>
  <si>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</si>
  <si>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</si>
  <si>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</si>
  <si>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</si>
  <si>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</si>
  <si>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</si>
  <si>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</si>
  <si>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</si>
  <si>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</si>
  <si>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</si>
  <si>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</si>
  <si>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</si>
  <si>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</si>
  <si>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</si>
  <si>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</si>
  <si>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</si>
  <si>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</si>
  <si>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</si>
  <si>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</si>
  <si>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</si>
  <si>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</si>
  <si>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</si>
  <si>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</si>
  <si>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</si>
  <si>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</si>
  <si>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</si>
  <si>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</si>
  <si>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</si>
  <si>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</si>
  <si>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</si>
  <si>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</si>
  <si>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</si>
  <si>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</si>
  <si>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</si>
  <si>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</si>
  <si>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</si>
  <si>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</si>
  <si>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</si>
  <si>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</si>
  <si>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</si>
  <si>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</si>
  <si>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</si>
  <si>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</si>
  <si>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</si>
  <si>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</si>
  <si>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</si>
  <si>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</si>
  <si>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</si>
  <si>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</si>
  <si>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</si>
  <si>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</si>
  <si>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</si>
  <si>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</si>
  <si>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</si>
  <si>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</si>
  <si>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</si>
  <si>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</si>
  <si>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</si>
  <si>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</si>
  <si>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</si>
  <si>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</si>
  <si>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</si>
  <si>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</si>
  <si>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</si>
  <si>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</si>
  <si>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</si>
  <si>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</si>
  <si>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</si>
  <si>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</si>
  <si>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</si>
  <si>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</si>
  <si>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</si>
  <si>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</si>
  <si>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</si>
  <si>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</si>
  <si>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</si>
  <si>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</si>
  <si>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</si>
  <si>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</si>
  <si>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</si>
  <si>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</si>
  <si>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</si>
  <si>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</si>
  <si>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</si>
  <si>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</si>
  <si>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</si>
  <si>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</si>
  <si>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</si>
  <si>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</si>
  <si>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</si>
  <si>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</si>
  <si>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</si>
  <si>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</si>
  <si>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</si>
  <si>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</si>
  <si>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</si>
  <si>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</si>
  <si>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</si>
  <si>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</si>
  <si>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</si>
  <si>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</si>
  <si>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</si>
  <si>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</si>
  <si>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</si>
  <si>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</si>
  <si>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</si>
  <si>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</si>
  <si>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</si>
  <si>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</si>
  <si>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</si>
  <si>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</si>
  <si>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</si>
  <si>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</si>
  <si>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</si>
  <si>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</si>
  <si>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</si>
  <si>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</si>
  <si>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</si>
  <si>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</si>
  <si>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</si>
  <si>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</si>
  <si>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</si>
  <si>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</si>
  <si>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</si>
  <si>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</si>
  <si>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</si>
  <si>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</si>
  <si>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</si>
  <si>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</si>
  <si>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</si>
  <si>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</si>
  <si>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</si>
  <si>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</si>
  <si>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</si>
  <si>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</si>
  <si>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</si>
  <si>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</si>
  <si>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</si>
  <si>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</si>
  <si>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</si>
  <si>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</si>
  <si>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</si>
  <si>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</si>
  <si>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</si>
  <si>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</si>
  <si>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</si>
  <si>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</si>
  <si>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</si>
  <si>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</si>
  <si>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</si>
  <si>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</si>
  <si>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</si>
  <si>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</si>
  <si>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</si>
  <si>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</si>
  <si>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</si>
  <si>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</si>
  <si>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</si>
  <si>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</si>
  <si>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</si>
  <si>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</si>
  <si>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</si>
  <si>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</si>
  <si>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</si>
  <si>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</si>
  <si>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</si>
  <si>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</si>
  <si>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</si>
  <si>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</si>
  <si>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</si>
  <si>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</si>
  <si>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</si>
  <si>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</si>
  <si>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</si>
  <si>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</si>
  <si>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</si>
  <si>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</si>
  <si>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</si>
  <si>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</si>
  <si>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</si>
  <si>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</si>
  <si>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</si>
  <si>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</si>
  <si>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</si>
  <si>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</si>
  <si>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</si>
  <si>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</si>
  <si>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</si>
  <si>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</si>
  <si>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</si>
  <si>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</si>
  <si>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</si>
  <si>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</si>
  <si>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</si>
  <si>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</si>
  <si>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</si>
  <si>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</si>
  <si>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</si>
  <si>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</si>
  <si>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</si>
  <si>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</si>
  <si>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</si>
  <si>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</si>
  <si>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</si>
  <si>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</si>
  <si>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</si>
  <si>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</si>
  <si>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</si>
  <si>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</si>
  <si>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</si>
  <si>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</si>
  <si>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</si>
  <si>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</si>
  <si>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</si>
  <si>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</si>
  <si>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</si>
  <si>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</si>
  <si>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</si>
  <si>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</si>
  <si>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</si>
  <si>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</si>
  <si>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</si>
  <si>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</si>
  <si>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</si>
  <si>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</si>
  <si>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</si>
  <si>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</si>
  <si>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</si>
  <si>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</si>
  <si>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</si>
  <si>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</si>
  <si>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</si>
  <si>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</si>
  <si>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</si>
  <si>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</si>
  <si>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</si>
  <si>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</si>
  <si>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</si>
  <si>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</si>
  <si>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</si>
  <si>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</si>
  <si>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</si>
  <si>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</si>
  <si>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</si>
  <si>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</si>
  <si>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</si>
  <si>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</si>
  <si>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</si>
  <si>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</si>
  <si>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</si>
  <si>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</si>
  <si>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</si>
  <si>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</si>
  <si>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</si>
  <si>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</si>
  <si>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</si>
  <si>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</si>
  <si>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</si>
  <si>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</si>
  <si>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</si>
  <si>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</si>
  <si>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</si>
  <si>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</si>
  <si>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</si>
  <si>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</si>
  <si>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</si>
  <si>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</si>
  <si>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</si>
  <si>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</si>
  <si>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</si>
  <si>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</si>
  <si>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</si>
  <si>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</si>
  <si>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</si>
  <si>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</si>
  <si>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</si>
  <si>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</si>
  <si>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</si>
  <si>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</si>
  <si>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</si>
  <si>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</si>
  <si>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</si>
  <si>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</si>
  <si>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</si>
  <si>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</si>
  <si>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</si>
  <si>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</si>
  <si>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</si>
  <si>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</si>
  <si>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</si>
  <si>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</si>
  <si>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</si>
  <si>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</si>
  <si>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</si>
  <si>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</si>
  <si>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</si>
  <si>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</si>
  <si>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</si>
  <si>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</si>
  <si>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</si>
  <si>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</si>
  <si>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</si>
  <si>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</si>
  <si>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</si>
  <si>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</si>
  <si>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</si>
  <si>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</si>
  <si>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</si>
  <si>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</si>
  <si>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</si>
  <si>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</si>
  <si>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</si>
  <si>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</si>
  <si>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</si>
  <si>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</si>
  <si>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</si>
  <si>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</si>
  <si>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</si>
  <si>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</si>
  <si>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</si>
  <si>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</si>
  <si>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</si>
  <si>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</si>
  <si>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</si>
  <si>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</si>
  <si>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</si>
  <si>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</si>
  <si>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</si>
  <si>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</si>
  <si>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</si>
  <si>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</si>
  <si>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</si>
  <si>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</si>
  <si>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</si>
  <si>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</si>
  <si>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</si>
  <si>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</si>
  <si>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</si>
  <si>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</si>
  <si>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</si>
  <si>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</si>
  <si>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</si>
  <si>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</si>
  <si>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</si>
  <si>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</si>
  <si>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</si>
  <si>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</si>
  <si>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</si>
  <si>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</si>
  <si>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</si>
  <si>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</si>
  <si>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</si>
  <si>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</si>
  <si>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</si>
  <si>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</si>
  <si>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</si>
  <si>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</si>
  <si>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</si>
  <si>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</si>
  <si>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</si>
  <si>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</si>
  <si>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</si>
  <si>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</si>
  <si>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</si>
  <si>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</si>
  <si>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</si>
  <si>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</si>
  <si>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</si>
  <si>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</si>
  <si>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</si>
  <si>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</si>
  <si>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</si>
  <si>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</si>
  <si>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</si>
  <si>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</si>
  <si>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</si>
  <si>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</si>
  <si>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</si>
  <si>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</si>
  <si>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</si>
  <si>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</si>
  <si>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</si>
  <si>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</si>
  <si>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</si>
  <si>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</si>
  <si>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</si>
  <si>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</si>
  <si>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</si>
  <si>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</si>
  <si>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</si>
  <si>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</si>
  <si>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</si>
  <si>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</si>
  <si>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</si>
  <si>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</si>
  <si>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</si>
  <si>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</si>
  <si>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</si>
  <si>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</si>
  <si>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</si>
  <si>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</si>
  <si>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</si>
  <si>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</si>
  <si>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</si>
  <si>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</si>
  <si>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</si>
  <si>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</si>
  <si>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</si>
  <si>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</si>
  <si>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</si>
  <si>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</si>
  <si>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</si>
  <si>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</si>
  <si>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</si>
  <si>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</si>
  <si>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</si>
  <si>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</si>
  <si>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</si>
  <si>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</si>
  <si>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</si>
  <si>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</si>
  <si>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</si>
  <si>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</si>
  <si>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</si>
  <si>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</si>
  <si>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</si>
  <si>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</si>
  <si>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</si>
  <si>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</si>
  <si>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</si>
  <si>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</si>
  <si>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</si>
  <si>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</si>
  <si>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</si>
  <si>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</si>
  <si>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</si>
  <si>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</si>
  <si>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</si>
  <si>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</si>
  <si>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</si>
  <si>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</si>
  <si>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</si>
  <si>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</si>
  <si>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</si>
  <si>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</si>
  <si>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</si>
  <si>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</si>
  <si>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</si>
  <si>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</si>
  <si>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</si>
  <si>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</si>
  <si>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</si>
  <si>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</si>
  <si>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</si>
  <si>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</si>
  <si>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</si>
  <si>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</si>
  <si>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</si>
  <si>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</si>
  <si>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</si>
  <si>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</si>
  <si>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</si>
  <si>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</si>
  <si>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</si>
  <si>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</si>
  <si>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</si>
  <si>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</si>
  <si>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</si>
  <si>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</si>
  <si>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</si>
  <si>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</si>
  <si>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</si>
  <si>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</si>
  <si>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</si>
  <si>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</si>
  <si>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</si>
  <si>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</si>
  <si>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</si>
  <si>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</si>
  <si>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</si>
  <si>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</si>
  <si>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</si>
  <si>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</si>
  <si>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</si>
  <si>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</si>
  <si>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</si>
  <si>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</si>
  <si>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</si>
  <si>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</si>
  <si>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</si>
  <si>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</si>
  <si>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</si>
  <si>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</si>
  <si>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</si>
  <si>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</si>
  <si>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</si>
  <si>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</si>
  <si>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</si>
  <si>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</si>
  <si>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</si>
  <si>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</si>
  <si>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</si>
  <si>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</si>
  <si>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</si>
  <si>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</si>
  <si>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</si>
  <si>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</si>
  <si>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</si>
  <si>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</si>
  <si>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</si>
  <si>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</si>
  <si>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</si>
  <si>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</si>
  <si>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</si>
  <si>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</si>
  <si>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</si>
  <si>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</si>
  <si>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</si>
  <si>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</si>
  <si>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</si>
  <si>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</si>
  <si>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</si>
  <si>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</si>
  <si>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</si>
  <si>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</si>
  <si>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</si>
  <si>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</si>
  <si>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</si>
  <si>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</si>
  <si>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</si>
  <si>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</si>
  <si>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</si>
  <si>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</si>
  <si>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</si>
  <si>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</si>
  <si>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</si>
  <si>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</si>
  <si>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</si>
  <si>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</si>
  <si>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</si>
  <si>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</si>
  <si>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</si>
  <si>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</si>
  <si>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</si>
  <si>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</si>
  <si>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</si>
  <si>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</si>
  <si>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</si>
  <si>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</si>
  <si>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</si>
  <si>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</si>
  <si>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</si>
  <si>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</si>
  <si>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</si>
  <si>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</si>
  <si>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</si>
  <si>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</si>
  <si>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</si>
  <si>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</si>
  <si>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</si>
  <si>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</si>
  <si>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</si>
  <si>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</si>
  <si>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</si>
  <si>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</si>
  <si>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</si>
  <si>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</si>
  <si>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</si>
  <si>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</si>
  <si>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</si>
  <si>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</si>
  <si>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</si>
  <si>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</si>
  <si>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</si>
  <si>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</si>
  <si>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</si>
  <si>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</si>
  <si>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</si>
  <si>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</si>
  <si>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</si>
  <si>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</si>
  <si>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</si>
  <si>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</si>
  <si>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</si>
  <si>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</si>
  <si>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</si>
  <si>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</si>
  <si>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</si>
  <si>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</si>
  <si>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</si>
  <si>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</si>
  <si>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</si>
  <si>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</si>
  <si>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</si>
  <si>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</si>
  <si>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</si>
  <si>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</si>
  <si>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</si>
  <si>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</si>
  <si>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</si>
  <si>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</si>
  <si>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</si>
  <si>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</si>
  <si>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</si>
  <si>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</si>
  <si>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</si>
  <si>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</si>
  <si>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</si>
  <si>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</si>
  <si>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</si>
  <si>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</si>
  <si>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</si>
  <si>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</si>
  <si>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</si>
  <si>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</si>
  <si>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</si>
  <si>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</si>
  <si>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</si>
  <si>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</si>
  <si>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</si>
  <si>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</si>
  <si>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</si>
  <si>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</si>
  <si>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</si>
  <si>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</si>
  <si>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</si>
  <si>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</si>
  <si>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</si>
  <si>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</si>
  <si>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</si>
  <si>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</si>
  <si>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</si>
  <si>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</si>
  <si>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</si>
  <si>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</si>
  <si>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</si>
  <si>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</si>
  <si>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</si>
  <si>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</si>
  <si>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</si>
  <si>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</si>
  <si>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</si>
  <si>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</si>
  <si>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</si>
  <si>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</si>
  <si>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</si>
  <si>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</si>
  <si>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</si>
  <si>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</si>
  <si>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</si>
  <si>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</si>
  <si>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</si>
  <si>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</si>
  <si>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</si>
  <si>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</si>
  <si>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</si>
  <si>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</si>
  <si>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</si>
  <si>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</si>
  <si>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</si>
  <si>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</si>
  <si>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</si>
  <si>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</si>
  <si>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</si>
  <si>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</si>
  <si>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</si>
  <si>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</si>
  <si>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</si>
  <si>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</si>
  <si>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</si>
  <si>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</si>
  <si>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</si>
  <si>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</si>
  <si>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</si>
  <si>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</si>
  <si>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</si>
  <si>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</si>
  <si>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</si>
  <si>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</si>
  <si>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</si>
  <si>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</si>
  <si>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</si>
  <si>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</si>
  <si>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</si>
  <si>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</si>
  <si>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</si>
  <si>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</si>
  <si>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</si>
  <si>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</si>
  <si>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</si>
  <si>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</si>
  <si>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</si>
  <si>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</si>
  <si>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</si>
  <si>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</si>
  <si>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</si>
  <si>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</si>
  <si>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</si>
  <si>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</si>
  <si>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</si>
  <si>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</si>
  <si>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</si>
  <si>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</si>
  <si>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</si>
  <si>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</si>
  <si>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</si>
  <si>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</si>
  <si>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</si>
  <si>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</si>
  <si>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</si>
  <si>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</si>
  <si>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</si>
  <si>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</si>
  <si>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</si>
  <si>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</si>
  <si>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</si>
  <si>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</si>
  <si>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</si>
  <si>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</si>
  <si>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</si>
  <si>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</si>
  <si>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</si>
  <si>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</si>
  <si>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</si>
  <si>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</si>
  <si>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</si>
  <si>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</si>
  <si>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</si>
  <si>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</si>
  <si>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</si>
  <si>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</si>
  <si>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</si>
  <si>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</si>
  <si>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</si>
  <si>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</si>
  <si>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</si>
  <si>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</si>
  <si>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</si>
  <si>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</si>
  <si>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</si>
  <si>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</si>
  <si>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</si>
  <si>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</si>
  <si>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</si>
  <si>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</si>
  <si>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</si>
  <si>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</si>
  <si>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</si>
  <si>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</si>
  <si>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</si>
  <si>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</si>
  <si>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</si>
  <si>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</si>
  <si>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</si>
  <si>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</si>
  <si>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</si>
  <si>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</si>
  <si>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</si>
  <si>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</si>
  <si>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</si>
  <si>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</si>
  <si>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</si>
  <si>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</si>
  <si>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</si>
  <si>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</si>
  <si>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</si>
  <si>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</si>
  <si>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</si>
  <si>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</si>
  <si>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</si>
  <si>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</si>
  <si>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</si>
  <si>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</si>
  <si>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</si>
  <si>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</si>
  <si>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</si>
  <si>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</si>
  <si>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</si>
  <si>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</si>
  <si>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</si>
  <si>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</si>
  <si>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</si>
  <si>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</si>
  <si>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</si>
  <si>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</si>
  <si>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</si>
  <si>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</si>
  <si>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</si>
  <si>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</si>
  <si>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</si>
  <si>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</si>
  <si>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</si>
  <si>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</si>
  <si>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</si>
  <si>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</si>
  <si>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</si>
  <si>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</si>
  <si>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</si>
  <si>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</si>
  <si>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</si>
  <si>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</si>
  <si>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</si>
  <si>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</si>
  <si>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</si>
  <si>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</si>
  <si>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</si>
  <si>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</si>
  <si>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</si>
  <si>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</si>
  <si>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</si>
  <si>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</si>
  <si>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</si>
  <si>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</si>
  <si>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</si>
  <si>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</si>
  <si>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</si>
  <si>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</si>
  <si>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</si>
  <si>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</si>
  <si>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</si>
  <si>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</si>
  <si>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</si>
  <si>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</si>
  <si>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</si>
  <si>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</si>
  <si>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</si>
  <si>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</si>
  <si>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</si>
  <si>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</si>
  <si>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</si>
  <si>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</si>
  <si>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</si>
  <si>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</si>
  <si>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</si>
  <si>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</si>
  <si>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</si>
  <si>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</si>
  <si>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</si>
  <si>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</si>
  <si>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</si>
  <si>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</si>
  <si>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</si>
  <si>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</si>
  <si>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</si>
  <si>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</si>
  <si>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</si>
  <si>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</si>
  <si>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</si>
  <si>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</si>
  <si>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</si>
  <si>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</si>
  <si>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</si>
  <si>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</si>
  <si>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</si>
  <si>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</si>
  <si>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</si>
  <si>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</si>
  <si>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</si>
  <si>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</si>
  <si>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</si>
  <si>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</si>
  <si>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</si>
  <si>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</si>
  <si>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</si>
  <si>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</si>
  <si>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</si>
  <si>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</si>
  <si>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</si>
  <si>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</si>
  <si>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</si>
  <si>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</si>
  <si>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</si>
  <si>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</si>
  <si>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</si>
  <si>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</si>
  <si>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</si>
  <si>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</si>
  <si>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</si>
  <si>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</si>
  <si>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</si>
  <si>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</si>
  <si>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</si>
  <si>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</si>
  <si>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</si>
  <si>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</si>
  <si>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</si>
  <si>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</si>
  <si>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</si>
  <si>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</si>
  <si>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</si>
  <si>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</si>
  <si>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</si>
  <si>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</si>
  <si>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</si>
  <si>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</si>
  <si>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</si>
  <si>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</si>
  <si>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</si>
  <si>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</si>
  <si>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</si>
  <si>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</si>
  <si>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</si>
  <si>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</si>
  <si>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</si>
  <si>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</si>
  <si>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</si>
  <si>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</si>
  <si>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</si>
  <si>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</si>
  <si>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</si>
  <si>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</si>
  <si>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</si>
  <si>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</si>
  <si>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</si>
  <si>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</si>
  <si>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</si>
  <si>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</si>
  <si>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</si>
  <si>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</si>
  <si>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</si>
  <si>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</si>
  <si>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</si>
  <si>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</si>
  <si>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</si>
  <si>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</si>
  <si>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</si>
  <si>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</si>
  <si>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</si>
  <si>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</si>
  <si>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</si>
  <si>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</si>
  <si>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</si>
  <si>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</si>
  <si>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</si>
  <si>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</si>
  <si>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</si>
  <si>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</si>
  <si>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</si>
  <si>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</si>
  <si>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</si>
  <si>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</si>
  <si>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</si>
  <si>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</si>
  <si>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</si>
  <si>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</si>
  <si>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</si>
  <si>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</si>
  <si>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</si>
  <si>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</si>
  <si>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</si>
  <si>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</si>
  <si>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</si>
  <si>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</si>
  <si>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</si>
  <si>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</si>
  <si>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</si>
  <si>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</si>
  <si>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</si>
  <si>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</si>
  <si>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</si>
  <si>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</si>
  <si>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</si>
  <si>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</si>
  <si>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</si>
  <si>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</si>
  <si>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</si>
  <si>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</si>
  <si>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</si>
  <si>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</si>
  <si>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</si>
  <si>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</si>
  <si>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</si>
  <si>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</si>
  <si>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</si>
  <si>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</si>
  <si>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</si>
  <si>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</si>
  <si>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</si>
  <si>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</si>
  <si>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</si>
  <si>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</si>
  <si>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</si>
  <si>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</si>
  <si>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</si>
  <si>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</si>
  <si>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</si>
  <si>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</si>
  <si>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</si>
  <si>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</si>
  <si>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</si>
  <si>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</si>
  <si>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</si>
  <si>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</si>
  <si>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</si>
  <si>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</si>
  <si>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</si>
  <si>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</si>
  <si>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</si>
  <si>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</si>
  <si>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</si>
  <si>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</si>
  <si>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</si>
  <si>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</si>
  <si>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</si>
  <si>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</si>
  <si>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</si>
  <si>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</si>
  <si>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</si>
  <si>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</si>
  <si>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</si>
  <si>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</si>
  <si>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</si>
  <si>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</si>
  <si>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</si>
  <si>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</si>
  <si>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</si>
  <si>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</si>
  <si>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</si>
  <si>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</si>
  <si>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</si>
  <si>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</si>
  <si>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</si>
  <si>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</si>
  <si>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</si>
  <si>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</si>
  <si>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</si>
  <si>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</si>
  <si>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</si>
  <si>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</si>
  <si>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</si>
  <si>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</si>
  <si>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</si>
  <si>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</si>
  <si>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</si>
  <si>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</si>
  <si>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</si>
  <si>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</si>
  <si>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</si>
  <si>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</si>
  <si>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</si>
  <si>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</si>
  <si>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</si>
  <si>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</si>
  <si>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</si>
  <si>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</si>
  <si>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</si>
  <si>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</si>
  <si>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</si>
  <si>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</si>
  <si>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</si>
  <si>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</si>
  <si>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</si>
  <si>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</si>
  <si>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</si>
  <si>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</si>
  <si>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</si>
  <si>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</si>
  <si>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</si>
  <si>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</si>
  <si>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</si>
  <si>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</si>
  <si>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</si>
  <si>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</si>
  <si>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</si>
  <si>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</si>
  <si>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</si>
  <si>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</si>
  <si>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</si>
  <si>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</si>
  <si>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</si>
  <si>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</si>
  <si>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</si>
  <si>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</si>
  <si>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</si>
  <si>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</si>
  <si>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</si>
  <si>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</si>
  <si>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</si>
  <si>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</si>
  <si>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</si>
  <si>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</si>
  <si>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</si>
  <si>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</si>
  <si>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</si>
  <si>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</si>
  <si>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</si>
  <si>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</si>
  <si>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</si>
  <si>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</si>
  <si>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</si>
  <si>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</si>
  <si>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</si>
  <si>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</si>
  <si>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</si>
  <si>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</si>
  <si>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</si>
  <si>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</si>
  <si>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</si>
  <si>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</si>
  <si>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</si>
  <si>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</si>
  <si>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</si>
  <si>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</si>
  <si>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</si>
  <si>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</si>
  <si>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</si>
  <si>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</si>
  <si>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</si>
  <si>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</si>
  <si>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</si>
  <si>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</si>
  <si>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</si>
  <si>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</si>
  <si>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</si>
  <si>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</si>
  <si>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</si>
  <si>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</si>
  <si>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</si>
  <si>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</si>
  <si>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</si>
  <si>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</si>
  <si>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</si>
  <si>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</si>
  <si>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</si>
  <si>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</si>
  <si>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</si>
  <si>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</si>
  <si>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</si>
  <si>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</si>
  <si>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</si>
  <si>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</si>
  <si>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</si>
  <si>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</si>
  <si>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</si>
  <si>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</si>
  <si>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</si>
  <si>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</si>
  <si>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</si>
  <si>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</si>
  <si>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</si>
  <si>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</si>
  <si>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</si>
  <si>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</si>
  <si>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</si>
  <si>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</si>
  <si>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</si>
  <si>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</si>
  <si>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</si>
  <si>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</si>
  <si>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</si>
  <si>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</si>
  <si>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</si>
  <si>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</si>
  <si>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</si>
  <si>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</si>
  <si>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</si>
  <si>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</si>
  <si>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</si>
  <si>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</si>
  <si>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</si>
  <si>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</si>
  <si>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</si>
  <si>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</si>
  <si>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</si>
  <si>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</si>
  <si>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</si>
  <si>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</si>
  <si>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</si>
  <si>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</si>
  <si>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</si>
  <si>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</si>
  <si>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</si>
  <si>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</si>
  <si>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</si>
  <si>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</si>
  <si>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</si>
  <si>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</si>
  <si>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</si>
  <si>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</si>
  <si>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</si>
  <si>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</si>
  <si>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</si>
  <si>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</si>
  <si>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</si>
  <si>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</si>
  <si>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</si>
  <si>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</si>
  <si>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</si>
  <si>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</si>
  <si>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</si>
  <si>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</si>
  <si>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</si>
  <si>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</si>
  <si>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</si>
  <si>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</si>
  <si>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</si>
  <si>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</si>
  <si>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</si>
  <si>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</si>
  <si>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</si>
  <si>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</si>
  <si>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</si>
  <si>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</si>
  <si>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</si>
  <si>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</si>
  <si>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</si>
  <si>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</si>
  <si>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</si>
  <si>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</si>
  <si>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</si>
  <si>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</si>
  <si>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</si>
  <si>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</si>
  <si>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</si>
  <si>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</si>
  <si>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</si>
  <si>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</si>
  <si>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</si>
  <si>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</si>
  <si>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</si>
  <si>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</si>
  <si>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</si>
  <si>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</si>
  <si>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</si>
  <si>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</si>
  <si>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</si>
  <si>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</si>
  <si>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</si>
  <si>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</si>
  <si>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</si>
  <si>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</si>
  <si>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</si>
  <si>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</si>
  <si>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</si>
  <si>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</si>
  <si>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</si>
  <si>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</si>
  <si>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</si>
  <si>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</si>
  <si>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</si>
  <si>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</si>
  <si>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</si>
  <si>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</si>
  <si>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</si>
  <si>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</si>
  <si>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</si>
  <si>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</si>
  <si>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</si>
  <si>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</si>
  <si>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</si>
  <si>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</si>
  <si>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</si>
  <si>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</si>
  <si>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</si>
  <si>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</si>
  <si>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</si>
  <si>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</si>
  <si>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</si>
  <si>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</si>
  <si>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</si>
  <si>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</si>
  <si>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</si>
  <si>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</si>
  <si>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</si>
  <si>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</si>
  <si>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</si>
  <si>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</si>
  <si>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</si>
  <si>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</si>
  <si>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</si>
  <si>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</si>
  <si>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</si>
  <si>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</si>
  <si>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</si>
  <si>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</si>
  <si>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</si>
  <si>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</si>
  <si>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</si>
  <si>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</si>
  <si>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</si>
  <si>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</si>
  <si>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</si>
  <si>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</si>
  <si>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</si>
  <si>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</si>
  <si>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</si>
  <si>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</si>
  <si>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</si>
  <si>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</si>
  <si>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</si>
  <si>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</si>
  <si>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</si>
  <si>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</si>
  <si>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</si>
  <si>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</si>
  <si>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</si>
  <si>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</si>
  <si>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</si>
  <si>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</si>
  <si>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</si>
  <si>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</si>
  <si>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</si>
  <si>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</si>
  <si>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</si>
  <si>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</si>
  <si>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</si>
  <si>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</si>
  <si>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</si>
  <si>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</si>
  <si>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</si>
  <si>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</si>
  <si>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</si>
  <si>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</si>
  <si>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</si>
  <si>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</si>
  <si>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</si>
  <si>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</si>
  <si>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</si>
  <si>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</si>
  <si>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</si>
  <si>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</si>
  <si>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</si>
  <si>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</si>
  <si>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</si>
  <si>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</si>
  <si>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</si>
  <si>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</si>
  <si>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</si>
  <si>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</si>
  <si>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</si>
  <si>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</si>
  <si>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</si>
  <si>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</si>
  <si>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</si>
  <si>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</si>
  <si>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</si>
  <si>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</si>
  <si>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</si>
  <si>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</si>
  <si>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</si>
  <si>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</si>
  <si>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</si>
  <si>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</si>
  <si>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</si>
  <si>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</si>
  <si>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</si>
  <si>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</si>
  <si>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</si>
  <si>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</si>
  <si>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</si>
  <si>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</si>
  <si>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</si>
  <si>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</si>
  <si>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</si>
  <si>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</si>
  <si>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</si>
  <si>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</si>
  <si>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</si>
  <si>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</si>
  <si>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</si>
  <si>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</si>
  <si>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</si>
  <si>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</si>
  <si>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</si>
  <si>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</si>
  <si>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</si>
  <si>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</si>
  <si>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</si>
  <si>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</si>
  <si>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</si>
  <si>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</si>
  <si>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</si>
  <si>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</si>
  <si>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</si>
  <si>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</si>
  <si>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</si>
  <si>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</si>
  <si>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</si>
  <si>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</si>
  <si>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</si>
  <si>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</si>
  <si>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</si>
  <si>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</si>
  <si>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</si>
  <si>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</si>
  <si>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</si>
  <si>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</si>
  <si>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</si>
  <si>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</si>
  <si>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</si>
  <si>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</si>
  <si>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</si>
  <si>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</si>
  <si>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</si>
  <si>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</si>
  <si>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</si>
  <si>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</si>
  <si>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</si>
  <si>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</si>
  <si>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</si>
  <si>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</si>
  <si>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</si>
  <si>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</si>
  <si>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</si>
  <si>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</si>
  <si>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</si>
  <si>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</si>
  <si>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</si>
  <si>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</si>
  <si>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</si>
  <si>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</si>
  <si>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</si>
  <si>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</si>
  <si>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</si>
  <si>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</si>
  <si>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</si>
  <si>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</si>
  <si>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</si>
  <si>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</si>
  <si>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</si>
  <si>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</si>
  <si>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</si>
  <si>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</si>
  <si>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</si>
  <si>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</si>
  <si>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</si>
  <si>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</si>
  <si>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</si>
  <si>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</si>
  <si>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</si>
  <si>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</si>
  <si>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</si>
  <si>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</si>
  <si>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</si>
  <si>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</si>
  <si>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</si>
  <si>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</si>
  <si>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</si>
  <si>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</si>
  <si>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</si>
  <si>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</si>
  <si>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</si>
  <si>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</si>
  <si>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</si>
  <si>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</si>
  <si>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</si>
  <si>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</si>
  <si>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</si>
  <si>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</si>
  <si>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</si>
  <si>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</si>
  <si>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</si>
  <si>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</si>
  <si>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</si>
  <si>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</si>
  <si>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</si>
  <si>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</si>
  <si>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</si>
  <si>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</si>
  <si>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</si>
  <si>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</si>
  <si>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</si>
  <si>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</si>
  <si>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</si>
  <si>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</si>
  <si>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</si>
  <si>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</si>
  <si>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</si>
  <si>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</si>
  <si>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</si>
  <si>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</si>
  <si>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</si>
  <si>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</si>
  <si>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</si>
  <si>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</si>
  <si>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</si>
  <si>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</si>
  <si>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</si>
  <si>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</si>
  <si>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</si>
  <si>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</si>
  <si>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</si>
  <si>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</si>
  <si>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</si>
  <si>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</si>
  <si>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</si>
  <si>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</si>
  <si>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</si>
  <si>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</si>
  <si>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</si>
  <si>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</si>
  <si>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</si>
  <si>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</si>
  <si>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</si>
  <si>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</si>
  <si>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</si>
  <si>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</si>
  <si>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</si>
  <si>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</si>
  <si>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</si>
  <si>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</si>
  <si>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</si>
  <si>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</si>
  <si>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</si>
  <si>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</si>
  <si>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</si>
  <si>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</si>
  <si>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</si>
  <si>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</si>
  <si>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</si>
  <si>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</si>
  <si>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</si>
  <si>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</si>
  <si>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</si>
  <si>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</si>
  <si>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</si>
  <si>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</si>
  <si>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</si>
  <si>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</si>
  <si>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</si>
  <si>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</si>
  <si>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</si>
  <si>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</si>
  <si>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</si>
  <si>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</si>
  <si>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</si>
  <si>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</si>
  <si>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</si>
  <si>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</si>
  <si>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</si>
  <si>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</si>
  <si>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</si>
  <si>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</si>
  <si>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</si>
  <si>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</si>
  <si>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</si>
  <si>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</si>
  <si>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</si>
  <si>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</si>
  <si>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</si>
  <si>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</si>
  <si>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</si>
  <si>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</si>
  <si>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</si>
  <si>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</si>
  <si>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</si>
  <si>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</si>
  <si>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</si>
  <si>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</si>
  <si>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</si>
  <si>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</si>
  <si>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</si>
  <si>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</si>
  <si>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</si>
  <si>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</si>
  <si>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</si>
  <si>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</si>
  <si>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</si>
  <si>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</si>
  <si>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</si>
  <si>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</si>
  <si>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</si>
  <si>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</si>
  <si>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</si>
  <si>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</si>
  <si>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</si>
  <si>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</si>
  <si>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</si>
  <si>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</si>
  <si>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</si>
  <si>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</si>
  <si>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</si>
  <si>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</si>
  <si>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</si>
  <si>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</si>
  <si>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</si>
  <si>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</si>
  <si>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</si>
  <si>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</si>
  <si>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</si>
  <si>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</si>
  <si>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</si>
  <si>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</si>
  <si>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</si>
  <si>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</si>
  <si>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</si>
  <si>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</si>
  <si>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</si>
  <si>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</si>
  <si>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</si>
  <si>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</si>
  <si>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</si>
  <si>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</si>
  <si>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</si>
  <si>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</si>
  <si>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</si>
  <si>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</si>
  <si>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</si>
  <si>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</si>
  <si>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</si>
  <si>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</si>
  <si>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</si>
  <si>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</si>
  <si>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</si>
  <si>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</si>
  <si>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</si>
  <si>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</si>
  <si>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</si>
  <si>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</si>
  <si>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</si>
  <si>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</si>
  <si>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</si>
  <si>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</si>
  <si>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</si>
  <si>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</si>
  <si>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</si>
  <si>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</si>
  <si>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</si>
  <si>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</si>
  <si>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</si>
  <si>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</si>
  <si>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</si>
  <si>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</si>
  <si>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</si>
  <si>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</si>
  <si>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</si>
  <si>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</si>
  <si>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</si>
  <si>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</si>
  <si>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</si>
  <si>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</si>
  <si>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</si>
  <si>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</si>
  <si>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</si>
  <si>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</si>
  <si>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</si>
  <si>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</si>
  <si>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</si>
  <si>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</si>
  <si>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</si>
  <si>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</si>
  <si>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</si>
  <si>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</si>
  <si>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</si>
  <si>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</si>
  <si>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</si>
  <si>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</si>
  <si>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</si>
  <si>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</si>
  <si>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</si>
  <si>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</si>
  <si>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</si>
  <si>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</si>
  <si>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</si>
  <si>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</si>
  <si>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</si>
  <si>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</si>
  <si>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</si>
  <si>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</si>
  <si>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</si>
  <si>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</si>
  <si>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</si>
  <si>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</si>
  <si>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</si>
  <si>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</si>
  <si>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</si>
  <si>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</si>
  <si>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</si>
  <si>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</si>
  <si>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</si>
  <si>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</si>
  <si>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</si>
  <si>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</si>
  <si>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</si>
  <si>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</si>
  <si>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</si>
  <si>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</si>
  <si>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</si>
  <si>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</si>
  <si>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</si>
  <si>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</si>
  <si>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</si>
  <si>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</si>
  <si>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</si>
  <si>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</si>
  <si>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</si>
  <si>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</si>
  <si>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</si>
  <si>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</si>
  <si>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</si>
  <si>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</si>
  <si>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</si>
  <si>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</si>
  <si>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</si>
  <si>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</si>
  <si>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</si>
  <si>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</si>
  <si>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</si>
  <si>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</si>
  <si>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</si>
  <si>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</si>
  <si>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</si>
  <si>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</si>
  <si>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</si>
  <si>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</si>
  <si>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</si>
  <si>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</si>
  <si>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</si>
  <si>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</si>
  <si>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</si>
  <si>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</si>
  <si>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</si>
  <si>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</si>
  <si>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</si>
  <si>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</si>
  <si>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</si>
  <si>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</si>
  <si>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</si>
  <si>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</si>
  <si>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</si>
  <si>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</si>
  <si>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</si>
  <si>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</si>
  <si>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</si>
  <si>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</si>
  <si>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</si>
  <si>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</si>
  <si>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</si>
  <si>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</si>
  <si>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</si>
  <si>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</si>
  <si>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</si>
  <si>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</si>
  <si>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</si>
  <si>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</si>
  <si>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</si>
  <si>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</si>
  <si>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</si>
  <si>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</si>
  <si>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</si>
  <si>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</si>
  <si>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</si>
  <si>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</si>
  <si>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</si>
  <si>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</si>
  <si>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</si>
  <si>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</si>
  <si>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</si>
  <si>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</si>
  <si>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</si>
  <si>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</si>
  <si>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</si>
  <si>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</si>
  <si>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</si>
  <si>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</si>
  <si>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</si>
  <si>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</si>
  <si>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</si>
  <si>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</si>
  <si>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</si>
  <si>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</si>
  <si>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</si>
  <si>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</si>
  <si>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</si>
  <si>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</si>
  <si>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</si>
  <si>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</si>
  <si>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</si>
  <si>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</si>
  <si>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</si>
  <si>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</si>
  <si>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</si>
  <si>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</si>
  <si>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</si>
  <si>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</si>
  <si>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</si>
  <si>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</si>
  <si>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</si>
  <si>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</si>
  <si>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</si>
  <si>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</si>
  <si>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</si>
  <si>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</si>
  <si>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</si>
  <si>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</si>
  <si>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</si>
  <si>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</si>
  <si>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</si>
  <si>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</si>
  <si>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</si>
  <si>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</si>
  <si>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</si>
  <si>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</si>
  <si>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</si>
  <si>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</si>
  <si>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</si>
  <si>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</si>
  <si>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</si>
  <si>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</si>
  <si>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</si>
  <si>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</si>
  <si>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</si>
  <si>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</si>
  <si>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</si>
  <si>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</si>
  <si>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</si>
  <si>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</si>
  <si>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</si>
  <si>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</si>
  <si>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</si>
  <si>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</si>
  <si>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</si>
  <si>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</si>
  <si>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</si>
  <si>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</si>
  <si>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</si>
  <si>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</si>
  <si>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</si>
  <si>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</si>
  <si>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</si>
  <si>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</si>
  <si>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</si>
  <si>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</si>
  <si>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</si>
  <si>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</si>
  <si>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</si>
  <si>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</si>
  <si>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</si>
  <si>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</si>
  <si>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</si>
  <si>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</si>
  <si>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</si>
  <si>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</si>
  <si>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</si>
  <si>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</si>
  <si>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</si>
  <si>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</si>
  <si>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</si>
  <si>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</si>
  <si>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</si>
  <si>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</si>
  <si>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</si>
  <si>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</si>
  <si>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</si>
  <si>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</si>
  <si>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</si>
  <si>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</si>
  <si>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</si>
  <si>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</si>
  <si>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</si>
  <si>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</si>
  <si>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</si>
  <si>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</si>
  <si>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</si>
  <si>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</si>
  <si>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</si>
  <si>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</si>
  <si>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</si>
  <si>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</si>
  <si>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</si>
  <si>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</si>
  <si>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</si>
  <si>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</si>
  <si>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</si>
  <si>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</si>
  <si>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</si>
  <si>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</si>
  <si>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</si>
  <si>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</si>
  <si>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</si>
  <si>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</si>
  <si>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</si>
  <si>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</si>
  <si>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</si>
  <si>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</si>
  <si>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</si>
  <si>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</si>
  <si>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</si>
  <si>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</si>
  <si>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</si>
  <si>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</si>
  <si>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</si>
  <si>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</si>
  <si>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</si>
  <si>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</si>
  <si>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</si>
  <si>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</si>
  <si>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</si>
  <si>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</si>
  <si>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</si>
  <si>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</si>
  <si>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</si>
  <si>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</si>
  <si>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</si>
  <si>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</si>
  <si>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</si>
  <si>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</si>
  <si>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</si>
  <si>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</si>
  <si>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</si>
  <si>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</si>
  <si>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</si>
  <si>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</si>
  <si>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</si>
  <si>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</si>
  <si>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</si>
  <si>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</si>
  <si>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</si>
  <si>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</si>
  <si>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</si>
  <si>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</si>
  <si>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</si>
  <si>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</si>
  <si>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</si>
  <si>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</si>
  <si>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</si>
  <si>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</si>
  <si>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</si>
  <si>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</si>
  <si>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</si>
  <si>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</si>
  <si>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</si>
  <si>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</si>
  <si>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</si>
  <si>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</si>
  <si>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</si>
  <si>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</si>
  <si>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</si>
  <si>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</si>
  <si>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</si>
  <si>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</si>
  <si>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</si>
  <si>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</si>
  <si>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</si>
  <si>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</si>
  <si>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</si>
  <si>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</si>
  <si>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</si>
  <si>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</si>
  <si>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</si>
  <si>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</si>
  <si>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</si>
  <si>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</si>
  <si>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</si>
  <si>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</si>
  <si>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</si>
  <si>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</si>
  <si>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</si>
  <si>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</si>
  <si>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</si>
  <si>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</si>
  <si>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</si>
  <si>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</si>
  <si>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</si>
  <si>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</si>
  <si>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</si>
  <si>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</si>
  <si>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</si>
  <si>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</si>
  <si>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</si>
  <si>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</si>
  <si>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</si>
  <si>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</si>
  <si>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</si>
  <si>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</si>
  <si>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</si>
  <si>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</si>
  <si>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</si>
  <si>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</si>
  <si>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</si>
  <si>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</si>
  <si>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</si>
  <si>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</si>
  <si>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</si>
  <si>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</si>
  <si>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</si>
  <si>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</si>
  <si>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</si>
  <si>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</si>
  <si>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</si>
  <si>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</si>
  <si>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</si>
  <si>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</si>
  <si>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</si>
  <si>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</si>
  <si>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</si>
  <si>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</si>
  <si>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</si>
  <si>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</si>
  <si>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</si>
  <si>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</si>
  <si>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</si>
  <si>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</si>
  <si>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</si>
  <si>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</si>
  <si>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</si>
  <si>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</si>
  <si>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</si>
  <si>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</si>
  <si>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</si>
  <si>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</si>
  <si>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</si>
  <si>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</si>
  <si>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</si>
  <si>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</si>
  <si>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</si>
  <si>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</si>
  <si>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</si>
  <si>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</si>
  <si>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</si>
  <si>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</si>
  <si>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</si>
  <si>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</si>
  <si>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</si>
  <si>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</si>
  <si>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</si>
  <si>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</si>
  <si>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</si>
  <si>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</si>
  <si>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</si>
  <si>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</si>
  <si>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</si>
  <si>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</si>
  <si>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</si>
  <si>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</si>
  <si>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</si>
  <si>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</si>
  <si>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</si>
  <si>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</si>
  <si>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</si>
  <si>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</si>
  <si>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</si>
  <si>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</si>
  <si>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</si>
  <si>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</si>
  <si>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</si>
  <si>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</si>
  <si>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</si>
  <si>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</si>
  <si>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</si>
  <si>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</si>
  <si>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</si>
  <si>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</si>
  <si>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</si>
  <si>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</si>
  <si>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</si>
  <si>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</si>
  <si>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</si>
  <si>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</si>
  <si>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</si>
  <si>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</si>
  <si>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</si>
  <si>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</si>
  <si>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</si>
  <si>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</si>
  <si>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</si>
  <si>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</si>
  <si>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</si>
  <si>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</si>
  <si>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</si>
  <si>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</si>
  <si>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</si>
  <si>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</si>
  <si>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</si>
  <si>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</si>
  <si>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</si>
  <si>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</si>
  <si>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</si>
  <si>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</si>
  <si>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</si>
  <si>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</si>
  <si>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</si>
  <si>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</si>
  <si>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</si>
  <si>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</si>
  <si>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</si>
  <si>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</si>
  <si>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</si>
  <si>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</si>
  <si>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</si>
  <si>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</si>
  <si>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</si>
  <si>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</si>
  <si>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</si>
  <si>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</si>
  <si>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</si>
  <si>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</si>
  <si>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</si>
  <si>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</si>
  <si>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</si>
  <si>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</si>
  <si>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</si>
  <si>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</si>
  <si>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</si>
  <si>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</si>
  <si>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</si>
  <si>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</si>
  <si>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</si>
  <si>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</si>
  <si>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</si>
  <si>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</si>
  <si>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</si>
  <si>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</si>
  <si>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</si>
  <si>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</si>
  <si>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</si>
  <si>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</si>
  <si>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</si>
  <si>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</si>
  <si>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</si>
  <si>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</si>
  <si>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</si>
  <si>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</si>
  <si>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</si>
  <si>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</si>
  <si>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</si>
  <si>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</si>
  <si>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</si>
  <si>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</si>
  <si>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</si>
  <si>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</si>
  <si>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</si>
  <si>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</si>
  <si>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</si>
  <si>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</si>
  <si>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</si>
  <si>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</si>
  <si>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</si>
  <si>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</si>
  <si>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</si>
  <si>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</si>
  <si>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</si>
  <si>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</si>
  <si>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</si>
  <si>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</si>
  <si>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</si>
  <si>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</si>
  <si>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</si>
  <si>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</si>
  <si>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</si>
  <si>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</si>
  <si>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</si>
  <si>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</si>
  <si>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</si>
  <si>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</si>
  <si>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</si>
  <si>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</si>
  <si>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</si>
  <si>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</si>
  <si>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</si>
  <si>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</si>
  <si>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</si>
  <si>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</si>
  <si>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</si>
  <si>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</si>
  <si>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</si>
  <si>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</si>
  <si>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</si>
  <si>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</si>
  <si>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</si>
  <si>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</si>
  <si>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</si>
  <si>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</si>
  <si>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</si>
  <si>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</si>
  <si>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</si>
  <si>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</si>
  <si>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</si>
  <si>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</si>
  <si>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</si>
  <si>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</si>
  <si>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</si>
  <si>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</si>
  <si>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</si>
  <si>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</si>
  <si>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</si>
  <si>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</si>
  <si>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</si>
  <si>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</si>
  <si>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</si>
  <si>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</si>
  <si>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</si>
  <si>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</si>
  <si>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</si>
  <si>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</si>
  <si>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</si>
  <si>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</si>
  <si>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</si>
  <si>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</si>
  <si>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</si>
  <si>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</si>
  <si>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</si>
  <si>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</si>
  <si>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</si>
  <si>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</si>
  <si>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</si>
  <si>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</si>
  <si>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</si>
  <si>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</si>
  <si>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</si>
  <si>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</si>
  <si>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</si>
  <si>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</si>
  <si>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</si>
  <si>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</si>
  <si>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</si>
  <si>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</si>
  <si>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</si>
  <si>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</si>
  <si>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</si>
  <si>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</si>
  <si>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</si>
  <si>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</si>
  <si>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</si>
  <si>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</si>
  <si>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</si>
  <si>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</si>
  <si>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</si>
  <si>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</si>
  <si>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</si>
  <si>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</si>
  <si>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</si>
  <si>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</si>
  <si>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</si>
  <si>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</si>
  <si>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</si>
  <si>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</si>
  <si>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</si>
  <si>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</si>
  <si>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</si>
  <si>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</si>
  <si>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</si>
  <si>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</si>
  <si>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</si>
  <si>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</si>
  <si>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</si>
  <si>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</si>
  <si>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</si>
  <si>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</si>
  <si>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</si>
  <si>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</si>
  <si>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</si>
  <si>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</si>
  <si>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</si>
  <si>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</si>
  <si>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</si>
  <si>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</si>
  <si>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</si>
  <si>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</si>
  <si>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</si>
  <si>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</si>
  <si>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</si>
  <si>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</si>
  <si>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</si>
  <si>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</si>
  <si>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</si>
  <si>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</si>
  <si>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</si>
  <si>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</si>
  <si>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</si>
  <si>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</si>
  <si>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</si>
  <si>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</si>
  <si>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</si>
  <si>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</si>
  <si>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</si>
  <si>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</si>
  <si>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</si>
  <si>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</si>
  <si>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</si>
  <si>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</si>
  <si>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</si>
  <si>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</si>
  <si>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</si>
  <si>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</si>
  <si>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</si>
  <si>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</si>
  <si>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</si>
  <si>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</si>
  <si>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</si>
  <si>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</si>
  <si>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</si>
  <si>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</si>
  <si>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</si>
  <si>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</si>
  <si>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</si>
  <si>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</si>
  <si>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</si>
  <si>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</si>
  <si>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</si>
  <si>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</si>
  <si>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</si>
  <si>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</si>
  <si>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</si>
  <si>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</si>
  <si>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</si>
  <si>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</si>
  <si>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</si>
  <si>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</si>
  <si>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</si>
  <si>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</si>
  <si>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</si>
  <si>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</si>
  <si>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</si>
  <si>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</si>
  <si>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</si>
  <si>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</si>
  <si>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</si>
  <si>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</si>
  <si>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</si>
  <si>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</si>
  <si>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</si>
  <si>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</si>
  <si>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</si>
  <si>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</si>
  <si>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</si>
  <si>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</si>
  <si>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</si>
  <si>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</si>
  <si>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</si>
  <si>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</si>
  <si>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</si>
  <si>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</si>
  <si>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</si>
  <si>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</si>
  <si>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</si>
  <si>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</si>
  <si>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</si>
  <si>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</si>
  <si>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</si>
  <si>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</si>
  <si>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</si>
  <si>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</si>
  <si>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</si>
  <si>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</si>
  <si>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</si>
  <si>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</si>
  <si>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</si>
  <si>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</si>
  <si>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</si>
  <si>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</si>
  <si>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</si>
  <si>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</si>
  <si>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</si>
  <si>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</si>
  <si>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</si>
  <si>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</si>
  <si>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</si>
  <si>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</si>
  <si>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</si>
  <si>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</si>
  <si>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</si>
  <si>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</si>
  <si>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</si>
  <si>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</si>
  <si>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</si>
  <si>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</si>
  <si>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</si>
  <si>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</si>
  <si>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</si>
  <si>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</si>
  <si>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</si>
  <si>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</si>
  <si>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</si>
  <si>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</si>
  <si>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</si>
  <si>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</si>
  <si>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</si>
  <si>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</si>
  <si>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</si>
  <si>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</si>
  <si>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</si>
  <si>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</si>
  <si>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</si>
  <si>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</si>
  <si>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</si>
  <si>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</si>
  <si>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</si>
  <si>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</si>
  <si>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</si>
  <si>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</si>
  <si>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</si>
  <si>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</si>
  <si>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</si>
  <si>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</si>
  <si>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</si>
  <si>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</si>
  <si>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</si>
  <si>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</si>
  <si>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</si>
  <si>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</si>
  <si>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</si>
  <si>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</si>
  <si>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</si>
  <si>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</si>
  <si>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</si>
  <si>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</si>
  <si>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</si>
  <si>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</si>
  <si>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</si>
  <si>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</si>
  <si>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</si>
  <si>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</si>
  <si>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</si>
  <si>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</si>
  <si>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</si>
  <si>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</si>
  <si>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</si>
  <si>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</si>
  <si>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</si>
  <si>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</si>
  <si>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</si>
  <si>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</si>
  <si>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</si>
  <si>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</si>
  <si>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</si>
  <si>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</si>
  <si>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</si>
  <si>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</si>
  <si>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</si>
  <si>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</si>
  <si>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</si>
  <si>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</si>
  <si>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</si>
  <si>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</si>
  <si>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</si>
  <si>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</si>
  <si>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</si>
  <si>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</si>
  <si>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</si>
  <si>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</si>
  <si>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</si>
  <si>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</si>
  <si>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</si>
  <si>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</si>
  <si>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</si>
  <si>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</si>
  <si>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</si>
  <si>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</si>
  <si>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</si>
  <si>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</si>
  <si>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</si>
  <si>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</si>
  <si>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</si>
  <si>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</si>
  <si>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</si>
  <si>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</si>
  <si>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</si>
  <si>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</si>
  <si>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</si>
  <si>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</si>
  <si>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</si>
  <si>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</si>
  <si>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</si>
  <si>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</si>
  <si>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</si>
  <si>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</si>
  <si>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</si>
  <si>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</si>
  <si>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</si>
  <si>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</si>
  <si>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</si>
  <si>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</si>
  <si>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</si>
  <si>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</si>
  <si>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</si>
  <si>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</si>
  <si>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</si>
  <si>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</si>
  <si>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</si>
  <si>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</si>
  <si>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</si>
  <si>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</si>
  <si>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</si>
  <si>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</si>
  <si>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</si>
  <si>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</si>
  <si>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</si>
  <si>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</si>
  <si>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</si>
  <si>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</si>
  <si>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</si>
  <si>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</si>
  <si>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</si>
  <si>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</si>
  <si>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</si>
  <si>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</si>
  <si>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</si>
  <si>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</si>
  <si>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</si>
  <si>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</si>
  <si>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</si>
  <si>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</si>
  <si>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</si>
  <si>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</si>
  <si>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</si>
  <si>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</si>
  <si>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</si>
  <si>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</si>
  <si>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</si>
  <si>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</si>
  <si>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</si>
  <si>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</si>
  <si>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</si>
  <si>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</si>
  <si>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</si>
  <si>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</si>
  <si>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</si>
  <si>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</si>
  <si>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</si>
  <si>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</si>
  <si>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</si>
  <si>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</si>
  <si>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</si>
  <si>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</si>
  <si>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</si>
  <si>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</si>
  <si>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</si>
  <si>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</si>
  <si>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</si>
  <si>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</si>
  <si>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</si>
  <si>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</si>
  <si>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</si>
  <si>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</si>
  <si>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</si>
  <si>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</si>
  <si>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</si>
  <si>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</si>
  <si>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</si>
  <si>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</si>
  <si>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</si>
  <si>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</si>
  <si>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</si>
  <si>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</si>
  <si>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</si>
  <si>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</si>
  <si>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</si>
  <si>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</si>
  <si>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</si>
  <si>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</si>
  <si>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</si>
  <si>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</si>
  <si>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</si>
  <si>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</si>
  <si>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</si>
  <si>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</si>
  <si>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</si>
  <si>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</si>
  <si>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</si>
  <si>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</si>
  <si>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</si>
  <si>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</si>
  <si>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</si>
  <si>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</si>
  <si>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</si>
  <si>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</si>
  <si>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</si>
  <si>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</si>
  <si>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</si>
  <si>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</si>
  <si>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</si>
  <si>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</si>
  <si>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</si>
  <si>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</si>
  <si>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</si>
  <si>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</si>
  <si>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</si>
  <si>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</si>
  <si>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</si>
  <si>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</si>
  <si>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</si>
  <si>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</si>
  <si>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</si>
  <si>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</si>
  <si>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</si>
  <si>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</si>
  <si>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</si>
  <si>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</si>
  <si>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</si>
  <si>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</si>
  <si>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</si>
  <si>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</si>
  <si>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</si>
  <si>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</si>
  <si>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</si>
  <si>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</si>
  <si>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</si>
  <si>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</si>
  <si>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</si>
  <si>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</si>
  <si>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</si>
  <si>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</si>
  <si>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</si>
  <si>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</si>
  <si>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</si>
  <si>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</si>
  <si>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</si>
  <si>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</si>
  <si>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</si>
  <si>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</si>
  <si>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</si>
  <si>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</si>
  <si>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</si>
  <si>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</si>
  <si>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</si>
  <si>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</si>
  <si>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</si>
  <si>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</si>
  <si>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</si>
  <si>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</si>
  <si>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</si>
  <si>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</si>
  <si>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</si>
  <si>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</si>
  <si>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</si>
  <si>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</si>
  <si>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</si>
  <si>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</si>
  <si>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</si>
  <si>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</si>
  <si>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</si>
  <si>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</si>
  <si>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</si>
  <si>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</si>
  <si>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</si>
  <si>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</si>
  <si>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</si>
  <si>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</si>
  <si>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</si>
  <si>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</si>
  <si>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</si>
  <si>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</si>
  <si>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</si>
  <si>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</si>
  <si>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</si>
  <si>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</si>
  <si>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</si>
  <si>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</si>
  <si>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</si>
  <si>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</si>
  <si>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</si>
  <si>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</si>
  <si>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</si>
  <si>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</si>
  <si>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</si>
  <si>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</si>
  <si>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</si>
  <si>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</si>
  <si>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</si>
  <si>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</si>
  <si>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</si>
  <si>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</si>
  <si>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</si>
  <si>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</si>
  <si>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</si>
  <si>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</si>
  <si>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</si>
  <si>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</si>
  <si>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</si>
  <si>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</si>
  <si>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</si>
  <si>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</si>
  <si>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</si>
  <si>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</si>
  <si>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</si>
  <si>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</si>
  <si>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</si>
  <si>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</si>
  <si>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</si>
  <si>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</si>
  <si>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</si>
  <si>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</si>
  <si>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</si>
  <si>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</si>
  <si>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</si>
  <si>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</si>
  <si>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</si>
  <si>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</si>
  <si>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</si>
  <si>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</si>
  <si>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</si>
  <si>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</si>
  <si>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</si>
  <si>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</si>
  <si>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</si>
  <si>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</si>
  <si>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</si>
  <si>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</si>
  <si>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</si>
  <si>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</si>
  <si>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</si>
  <si>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</si>
  <si>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</si>
  <si>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</si>
  <si>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</si>
  <si>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</si>
  <si>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</si>
  <si>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</si>
  <si>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</si>
  <si>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</si>
  <si>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</si>
  <si>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</si>
  <si>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</si>
  <si>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</si>
  <si>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</si>
  <si>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</si>
  <si>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</si>
  <si>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</si>
  <si>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</si>
  <si>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</si>
  <si>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</si>
  <si>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</si>
  <si>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</si>
  <si>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</si>
  <si>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</si>
  <si>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</si>
  <si>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</si>
  <si>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</si>
  <si>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</si>
  <si>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</si>
  <si>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</si>
  <si>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</si>
  <si>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</si>
  <si>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</si>
  <si>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</si>
  <si>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</si>
  <si>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</si>
  <si>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</si>
  <si>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</si>
  <si>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</si>
  <si>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</si>
  <si>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</si>
  <si>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</si>
  <si>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</si>
  <si>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</si>
  <si>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</si>
  <si>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</si>
  <si>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</si>
  <si>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</si>
  <si>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</si>
  <si>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</si>
  <si>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</si>
  <si>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</si>
  <si>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</si>
  <si>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</si>
  <si>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</si>
  <si>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</si>
  <si>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</si>
  <si>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</si>
  <si>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</si>
  <si>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</si>
  <si>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</si>
  <si>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</si>
  <si>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</si>
  <si>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</si>
  <si>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</si>
  <si>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</si>
  <si>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</si>
  <si>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</si>
  <si>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</si>
  <si>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</si>
  <si>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</si>
  <si>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</si>
  <si>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</si>
  <si>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</si>
  <si>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</si>
  <si>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</si>
  <si>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</si>
  <si>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</si>
  <si>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</si>
  <si>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</si>
  <si>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</si>
  <si>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</si>
  <si>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</si>
  <si>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</si>
  <si>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</si>
  <si>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</si>
  <si>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</si>
  <si>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</si>
  <si>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</si>
  <si>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</si>
  <si>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</si>
  <si>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</si>
  <si>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</si>
  <si>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</si>
  <si>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</si>
  <si>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</si>
  <si>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</si>
  <si>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</si>
  <si>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</si>
  <si>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</si>
  <si>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</si>
  <si>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</si>
  <si>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</si>
  <si>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</si>
  <si>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</si>
  <si>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</si>
  <si>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</si>
  <si>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</si>
  <si>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</si>
  <si>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</si>
  <si>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</si>
  <si>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</si>
  <si>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</si>
  <si>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</si>
  <si>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</si>
  <si>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</si>
  <si>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</si>
  <si>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</si>
  <si>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</si>
  <si>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</si>
  <si>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</si>
  <si>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</si>
  <si>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</si>
  <si>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</si>
  <si>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</si>
  <si>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</si>
  <si>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</si>
  <si>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</si>
  <si>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</si>
  <si>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</si>
  <si>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</si>
  <si>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</si>
  <si>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</si>
  <si>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</si>
  <si>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</si>
  <si>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</si>
  <si>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</si>
  <si>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</si>
  <si>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</si>
  <si>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</si>
  <si>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</si>
  <si>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</si>
  <si>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</si>
  <si>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</si>
  <si>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</si>
  <si>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</si>
  <si>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</si>
  <si>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</si>
  <si>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</si>
  <si>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</si>
  <si>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</si>
  <si>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</si>
  <si>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</si>
  <si>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</si>
  <si>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</si>
  <si>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</si>
  <si>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</si>
  <si>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</si>
  <si>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</si>
  <si>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</si>
  <si>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</si>
  <si>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</si>
  <si>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</si>
  <si>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</si>
  <si>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</si>
  <si>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</si>
  <si>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</si>
  <si>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</si>
  <si>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</si>
  <si>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</si>
  <si>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</si>
  <si>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</si>
  <si>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</si>
  <si>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</si>
  <si>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</si>
  <si>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</si>
  <si>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</si>
  <si>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</si>
  <si>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</si>
  <si>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</si>
  <si>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</si>
  <si>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</si>
  <si>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</si>
  <si>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</si>
  <si>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</si>
  <si>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</si>
  <si>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</si>
  <si>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</si>
  <si>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</si>
  <si>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</si>
  <si>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</si>
  <si>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</si>
  <si>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</si>
  <si>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</si>
  <si>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</si>
  <si>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</si>
  <si>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</si>
  <si>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</si>
  <si>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</si>
  <si>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</si>
  <si>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</si>
  <si>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</si>
  <si>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</si>
  <si>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</si>
  <si>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</si>
  <si>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</si>
  <si>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</si>
  <si>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</si>
  <si>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</si>
  <si>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</si>
  <si>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</si>
  <si>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</si>
  <si>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</si>
  <si>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</si>
  <si>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</si>
  <si>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</si>
  <si>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</si>
  <si>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</si>
  <si>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</si>
  <si>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</si>
  <si>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</si>
  <si>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</si>
  <si>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</si>
  <si>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</si>
  <si>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</si>
  <si>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</si>
  <si>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</si>
  <si>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</si>
  <si>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</si>
  <si>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</si>
  <si>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</si>
  <si>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</si>
  <si>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</si>
  <si>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</si>
  <si>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</si>
  <si>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</si>
  <si>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</si>
  <si>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</si>
  <si>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</si>
  <si>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</si>
  <si>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</si>
  <si>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</si>
  <si>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</si>
  <si>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</si>
  <si>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</si>
  <si>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</si>
  <si>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</si>
  <si>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</si>
  <si>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</si>
  <si>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</si>
  <si>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</si>
  <si>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</si>
  <si>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</si>
  <si>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</si>
  <si>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</si>
  <si>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</si>
  <si>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</si>
  <si>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</si>
  <si>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</si>
  <si>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</si>
  <si>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</si>
  <si>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</si>
  <si>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</si>
  <si>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</si>
  <si>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</si>
  <si>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</si>
  <si>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</si>
  <si>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</si>
  <si>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</si>
  <si>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</si>
  <si>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</si>
  <si>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</si>
  <si>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</si>
  <si>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</si>
  <si>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</si>
  <si>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</si>
  <si>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</si>
  <si>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</si>
  <si>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</si>
  <si>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</si>
  <si>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</si>
  <si>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</si>
  <si>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</si>
  <si>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</si>
  <si>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</si>
  <si>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</si>
  <si>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</si>
  <si>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</si>
  <si>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</si>
  <si>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</si>
  <si>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</si>
  <si>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</si>
  <si>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</si>
  <si>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</si>
  <si>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</si>
  <si>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</si>
  <si>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</si>
  <si>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</si>
  <si>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</si>
  <si>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</si>
  <si>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</si>
  <si>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</si>
  <si>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</si>
  <si>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</si>
  <si>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</si>
  <si>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</si>
  <si>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</si>
  <si>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</si>
  <si>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</si>
  <si>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</si>
  <si>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</si>
  <si>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</si>
  <si>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</si>
  <si>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</si>
  <si>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</si>
  <si>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</si>
  <si>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</si>
  <si>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</si>
  <si>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</si>
  <si>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</si>
  <si>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</si>
  <si>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</si>
  <si>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</si>
  <si>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</si>
  <si>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</si>
  <si>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</si>
  <si>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</si>
  <si>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</si>
  <si>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</si>
  <si>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</si>
  <si>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</si>
  <si>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</si>
  <si>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</si>
  <si>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</si>
  <si>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</si>
  <si>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</si>
  <si>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</si>
  <si>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</si>
  <si>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</si>
  <si>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</si>
  <si>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</si>
  <si>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</si>
  <si>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</si>
  <si>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</si>
  <si>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</si>
  <si>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</si>
  <si>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</si>
  <si>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</si>
  <si>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</si>
  <si>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</si>
  <si>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</si>
  <si>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</si>
  <si>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</si>
  <si>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</si>
  <si>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</si>
  <si>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</si>
  <si>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</si>
  <si>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</si>
  <si>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</si>
  <si>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</si>
  <si>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</si>
  <si>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</si>
  <si>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</si>
  <si>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</si>
  <si>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</si>
  <si>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</si>
  <si>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</si>
  <si>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</si>
  <si>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</si>
  <si>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</si>
  <si>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</si>
  <si>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</si>
  <si>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</si>
  <si>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</si>
  <si>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</si>
  <si>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</si>
  <si>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</si>
  <si>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</si>
  <si>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</si>
  <si>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</si>
  <si>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</si>
  <si>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</si>
  <si>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</si>
  <si>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</si>
  <si>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</si>
  <si>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</si>
  <si>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</si>
  <si>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</si>
  <si>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</si>
  <si>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</si>
  <si>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</si>
  <si>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</si>
  <si>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</si>
  <si>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</si>
  <si>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</si>
  <si>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</si>
  <si>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</si>
  <si>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</si>
  <si>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</si>
  <si>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</si>
  <si>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</si>
  <si>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</si>
  <si>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</si>
  <si>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</si>
  <si>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</si>
  <si>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</si>
  <si>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</si>
  <si>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</si>
  <si>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</si>
  <si>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</si>
  <si>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</si>
  <si>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</si>
  <si>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</si>
  <si>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</si>
  <si>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</si>
  <si>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</si>
  <si>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</si>
  <si>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</si>
  <si>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</si>
  <si>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</si>
  <si>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</si>
  <si>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</si>
  <si>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</si>
  <si>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</si>
  <si>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</si>
  <si>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</si>
  <si>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</si>
  <si>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</si>
  <si>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</si>
  <si>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</si>
  <si>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</si>
  <si>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</si>
  <si>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</si>
  <si>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</si>
  <si>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</si>
  <si>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</si>
  <si>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</si>
  <si>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</si>
  <si>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</si>
  <si>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</si>
  <si>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</si>
  <si>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</si>
  <si>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</si>
  <si>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</si>
  <si>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</si>
  <si>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</si>
  <si>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</si>
  <si>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</si>
  <si>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</si>
  <si>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</si>
  <si>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</si>
  <si>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</si>
  <si>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</si>
  <si>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</si>
  <si>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</si>
  <si>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</si>
  <si>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</si>
  <si>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</si>
  <si>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</si>
  <si>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</si>
  <si>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</si>
  <si>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</si>
  <si>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</si>
  <si>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</si>
  <si>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</si>
  <si>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</si>
  <si>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</si>
  <si>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</si>
  <si>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</si>
  <si>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</si>
  <si>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</si>
  <si>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</si>
  <si>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</si>
  <si>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</si>
  <si>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</si>
  <si>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</si>
  <si>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</si>
  <si>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</si>
  <si>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</si>
  <si>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</si>
  <si>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</si>
  <si>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</si>
  <si>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</si>
  <si>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</si>
  <si>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</si>
  <si>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</si>
  <si>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</si>
  <si>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</si>
  <si>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</si>
  <si>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</si>
  <si>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</si>
  <si>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</si>
  <si>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</si>
  <si>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</si>
  <si>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</si>
  <si>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</si>
  <si>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</si>
  <si>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</si>
  <si>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</si>
  <si>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</si>
  <si>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</si>
  <si>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</si>
  <si>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</si>
  <si>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</si>
  <si>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</si>
  <si>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</si>
  <si>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</si>
  <si>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</si>
  <si>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</si>
  <si>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</si>
  <si>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</si>
  <si>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</si>
  <si>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</si>
  <si>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</si>
  <si>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</si>
  <si>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</si>
  <si>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</si>
  <si>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</si>
  <si>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</si>
  <si>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</si>
  <si>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</si>
  <si>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</si>
  <si>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</si>
  <si>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</si>
  <si>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</si>
  <si>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</si>
  <si>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</si>
  <si>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</si>
  <si>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</si>
  <si>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</si>
  <si>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</si>
  <si>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</si>
  <si>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</si>
  <si>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</si>
  <si>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</si>
  <si>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</si>
  <si>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</si>
  <si>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</si>
  <si>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</si>
  <si>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</si>
  <si>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</si>
  <si>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</si>
  <si>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</si>
  <si>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</si>
  <si>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</si>
  <si>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</si>
  <si>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</si>
  <si>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</si>
  <si>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</si>
  <si>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</si>
  <si>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</si>
  <si>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</si>
  <si>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</si>
  <si>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</si>
  <si>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</si>
  <si>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</si>
  <si>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</si>
  <si>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</si>
  <si>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</si>
  <si>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</si>
  <si>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</si>
  <si>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</si>
  <si>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</si>
  <si>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</si>
  <si>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</si>
  <si>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</si>
  <si>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</si>
  <si>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</si>
  <si>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</si>
  <si>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</si>
  <si>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</si>
  <si>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</si>
  <si>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</si>
  <si>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</si>
  <si>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</si>
  <si>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</si>
  <si>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</si>
  <si>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</si>
  <si>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</si>
  <si>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</si>
  <si>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</si>
  <si>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</si>
  <si>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</si>
  <si>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</si>
  <si>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</si>
  <si>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</si>
  <si>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</si>
  <si>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</si>
  <si>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</si>
  <si>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</si>
  <si>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</si>
  <si>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</si>
  <si>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</si>
  <si>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</si>
  <si>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</si>
  <si>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</si>
  <si>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</si>
  <si>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</si>
  <si>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</si>
  <si>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</si>
  <si>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</si>
  <si>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</si>
  <si>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</si>
  <si>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</si>
  <si>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</si>
  <si>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</si>
  <si>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</si>
  <si>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</si>
  <si>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</si>
  <si>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</si>
  <si>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</si>
  <si>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</si>
  <si>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</si>
  <si>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</si>
  <si>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</si>
  <si>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</si>
  <si>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</si>
  <si>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</si>
  <si>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</si>
  <si>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</si>
  <si>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</si>
  <si>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</si>
  <si>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</si>
  <si>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</si>
  <si>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</si>
  <si>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</si>
  <si>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</si>
  <si>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</si>
  <si>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</si>
  <si>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</si>
  <si>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</si>
  <si>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</si>
  <si>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</si>
  <si>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</si>
  <si>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</si>
  <si>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</si>
  <si>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</si>
  <si>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</si>
  <si>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</si>
  <si>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</si>
  <si>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</si>
  <si>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</si>
  <si>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</si>
  <si>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</si>
  <si>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</si>
  <si>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</si>
  <si>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</si>
  <si>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</si>
  <si>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</si>
  <si>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</si>
  <si>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</si>
  <si>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</si>
  <si>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</si>
  <si>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</si>
  <si>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</si>
  <si>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</si>
  <si>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</si>
  <si>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</si>
  <si>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</si>
  <si>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</si>
  <si>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</si>
  <si>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</si>
  <si>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</si>
  <si>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</si>
  <si>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</si>
  <si>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</si>
  <si>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</si>
  <si>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</si>
  <si>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</si>
  <si>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</si>
  <si>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</si>
  <si>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</si>
  <si>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</si>
  <si>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</si>
  <si>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</si>
  <si>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</si>
  <si>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</si>
  <si>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</si>
  <si>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</si>
  <si>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</si>
  <si>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</si>
  <si>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</si>
  <si>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</si>
  <si>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</si>
  <si>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</si>
  <si>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</si>
  <si>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</si>
  <si>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</si>
  <si>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</si>
  <si>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</si>
  <si>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</si>
  <si>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</si>
  <si>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</si>
  <si>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</si>
  <si>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</si>
  <si>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</si>
  <si>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</si>
  <si>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</si>
  <si>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</si>
  <si>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</si>
  <si>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</si>
  <si>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</si>
  <si>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</si>
  <si>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</si>
  <si>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</si>
  <si>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</si>
  <si>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</si>
  <si>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</si>
  <si>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</si>
  <si>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</si>
  <si>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</si>
  <si>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</si>
  <si>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</si>
  <si>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</si>
  <si>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</si>
  <si>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</si>
  <si>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</si>
  <si>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</si>
  <si>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</si>
  <si>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</si>
  <si>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</si>
  <si>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</si>
  <si>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</si>
  <si>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</si>
  <si>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</si>
  <si>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</si>
  <si>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</si>
  <si>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</si>
  <si>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</si>
  <si>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</si>
  <si>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</si>
  <si>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</si>
  <si>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</si>
  <si>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</si>
  <si>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</si>
  <si>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</si>
  <si>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</si>
  <si>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</si>
  <si>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</si>
  <si>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</si>
  <si>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</si>
  <si>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</si>
  <si>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</si>
  <si>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</si>
  <si>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</si>
  <si>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</si>
  <si>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</si>
  <si>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</si>
  <si>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</si>
  <si>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</si>
  <si>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</si>
  <si>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</si>
  <si>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</si>
  <si>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</si>
  <si>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</si>
  <si>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</si>
  <si>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</si>
  <si>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</si>
  <si>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</si>
  <si>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</si>
  <si>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</si>
  <si>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</si>
  <si>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</si>
  <si>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</si>
  <si>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</si>
  <si>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</si>
  <si>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</si>
  <si>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</si>
  <si>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</si>
  <si>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</si>
  <si>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</si>
  <si>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</si>
  <si>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</si>
  <si>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</si>
  <si>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</si>
  <si>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</si>
  <si>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</si>
  <si>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</si>
  <si>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</si>
  <si>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</si>
  <si>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</si>
  <si>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</si>
  <si>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</si>
  <si>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</si>
  <si>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</si>
  <si>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</si>
  <si>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</si>
  <si>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</si>
  <si>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</si>
  <si>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</si>
  <si>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</si>
  <si>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</si>
  <si>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</si>
  <si>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</si>
  <si>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</si>
  <si>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</si>
  <si>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</si>
  <si>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</si>
  <si>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</si>
  <si>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</si>
  <si>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</si>
  <si>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</si>
  <si>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</si>
  <si>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</si>
  <si>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</si>
  <si>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</si>
  <si>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</si>
  <si>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</si>
  <si>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</si>
  <si>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</si>
  <si>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</si>
  <si>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</si>
  <si>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</si>
  <si>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</si>
  <si>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</si>
  <si>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</si>
  <si>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</si>
  <si>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</si>
  <si>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</si>
  <si>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</si>
  <si>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</si>
  <si>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</si>
  <si>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</si>
  <si>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</si>
  <si>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</si>
  <si>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</si>
  <si>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</si>
  <si>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</si>
  <si>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</si>
  <si>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</si>
  <si>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</si>
  <si>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</si>
  <si>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</si>
  <si>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</si>
  <si>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</si>
  <si>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</si>
  <si>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</si>
  <si>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</si>
  <si>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</si>
  <si>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</si>
  <si>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</si>
  <si>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</si>
  <si>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</si>
  <si>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</si>
  <si>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</si>
  <si>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</si>
  <si>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</si>
  <si>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</si>
  <si>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</si>
  <si>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</si>
  <si>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</si>
  <si>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</si>
  <si>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</si>
  <si>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</si>
  <si>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</si>
  <si>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</si>
  <si>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</si>
  <si>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</si>
  <si>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</si>
  <si>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</si>
  <si>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</si>
  <si>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</si>
  <si>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</si>
  <si>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</si>
  <si>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</si>
  <si>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</si>
  <si>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</si>
  <si>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</si>
  <si>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</si>
  <si>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</si>
  <si>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</si>
  <si>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</si>
  <si>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</si>
  <si>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</si>
  <si>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</si>
  <si>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</si>
  <si>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</si>
  <si>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</si>
  <si>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</si>
  <si>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</si>
  <si>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</si>
  <si>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</si>
  <si>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</si>
  <si>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</si>
  <si>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</si>
  <si>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</si>
  <si>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</si>
  <si>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</si>
  <si>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</si>
  <si>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</si>
  <si>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</si>
  <si>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</si>
  <si>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</si>
  <si>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</si>
  <si>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</si>
  <si>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</si>
  <si>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</si>
  <si>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</si>
  <si>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</si>
  <si>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</si>
  <si>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</si>
  <si>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</si>
  <si>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</si>
  <si>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</si>
  <si>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</si>
  <si>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</si>
  <si>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</si>
  <si>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</si>
  <si>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</si>
  <si>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</si>
  <si>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</si>
  <si>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</si>
  <si>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</si>
  <si>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</si>
  <si>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</si>
  <si>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</si>
  <si>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</si>
  <si>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</si>
  <si>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</si>
  <si>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</si>
  <si>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</si>
  <si>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</si>
  <si>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</si>
  <si>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</si>
  <si>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</si>
  <si>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</si>
  <si>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</si>
  <si>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</si>
  <si>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</si>
  <si>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</si>
  <si>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</si>
  <si>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</si>
  <si>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</si>
  <si>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</si>
  <si>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</si>
  <si>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</si>
  <si>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</si>
  <si>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</si>
  <si>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</si>
  <si>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</si>
  <si>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</si>
  <si>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</si>
  <si>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</si>
  <si>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</si>
  <si>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</si>
  <si>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</si>
  <si>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</si>
  <si>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</si>
  <si>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</si>
  <si>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</si>
  <si>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</si>
  <si>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</si>
  <si>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</si>
  <si>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</si>
  <si>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</si>
  <si>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</si>
  <si>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</si>
  <si>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</si>
  <si>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</si>
  <si>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</si>
  <si>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</si>
  <si>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</si>
  <si>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</si>
  <si>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</si>
  <si>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</si>
  <si>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</si>
  <si>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</si>
  <si>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</si>
  <si>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</si>
  <si>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</si>
  <si>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</si>
  <si>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</si>
  <si>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</si>
  <si>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</si>
  <si>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</si>
  <si>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</si>
  <si>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</si>
  <si>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</si>
  <si>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</si>
  <si>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</si>
  <si>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</si>
  <si>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</si>
  <si>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</si>
  <si>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</si>
  <si>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</si>
  <si>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</si>
  <si>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</si>
  <si>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</si>
  <si>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</si>
  <si>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</si>
  <si>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</si>
  <si>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</si>
  <si>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</si>
  <si>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</si>
  <si>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</si>
  <si>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</si>
  <si>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</si>
  <si>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</si>
  <si>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</si>
  <si>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</si>
  <si>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</si>
  <si>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</si>
  <si>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</si>
  <si>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</si>
  <si>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</si>
  <si>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</si>
  <si>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</si>
  <si>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</si>
  <si>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</si>
  <si>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</si>
  <si>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</si>
  <si>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</si>
  <si>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</si>
  <si>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</si>
  <si>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</si>
  <si>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</si>
  <si>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</si>
  <si>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</si>
  <si>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</si>
  <si>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</si>
  <si>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</si>
  <si>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</si>
  <si>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</si>
  <si>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</si>
  <si>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</si>
  <si>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</si>
  <si>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</si>
  <si>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</si>
  <si>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</si>
  <si>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</si>
  <si>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</si>
  <si>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</si>
  <si>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</si>
  <si>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</si>
  <si>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</si>
  <si>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</si>
  <si>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</si>
  <si>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</si>
  <si>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</si>
  <si>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</si>
  <si>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</si>
  <si>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</si>
  <si>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</si>
  <si>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</si>
  <si>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</si>
  <si>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</si>
  <si>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</si>
  <si>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</si>
  <si>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</si>
  <si>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</si>
  <si>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</si>
  <si>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</si>
  <si>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</si>
  <si>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</si>
  <si>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</si>
  <si>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</si>
  <si>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</si>
  <si>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</si>
  <si>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</si>
  <si>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</si>
  <si>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</si>
  <si>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</si>
  <si>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</si>
  <si>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</si>
  <si>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</si>
  <si>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</si>
  <si>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</si>
  <si>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</si>
  <si>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</si>
  <si>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</si>
  <si>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</si>
  <si>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</si>
  <si>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</si>
  <si>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</si>
  <si>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</si>
  <si>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</si>
  <si>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</si>
  <si>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</si>
  <si>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</si>
  <si>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</si>
  <si>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</si>
  <si>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</si>
  <si>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</si>
  <si>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</si>
  <si>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</si>
  <si>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</si>
  <si>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</si>
  <si>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</si>
  <si>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</si>
  <si>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</si>
  <si>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</si>
  <si>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</si>
  <si>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</si>
  <si>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</si>
  <si>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</si>
  <si>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</si>
  <si>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</si>
  <si>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</si>
  <si>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</si>
  <si>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</si>
  <si>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</si>
  <si>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</si>
  <si>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</si>
  <si>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</si>
  <si>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</si>
  <si>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</si>
  <si>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</si>
  <si>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</si>
  <si>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</si>
  <si>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</si>
  <si>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</si>
  <si>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</si>
  <si>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</si>
  <si>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</si>
  <si>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</si>
  <si>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</si>
  <si>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</si>
  <si>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</si>
  <si>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</si>
  <si>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</si>
  <si>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</si>
  <si>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</si>
  <si>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</si>
  <si>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</si>
  <si>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</si>
  <si>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</si>
  <si>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</si>
  <si>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</si>
  <si>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</si>
  <si>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</si>
  <si>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</si>
  <si>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</si>
  <si>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</si>
  <si>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</si>
  <si>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</si>
  <si>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</si>
  <si>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</si>
  <si>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</si>
  <si>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</si>
  <si>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</si>
  <si>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</si>
  <si>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</si>
  <si>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</si>
  <si>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</si>
  <si>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</si>
  <si>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</si>
  <si>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</si>
  <si>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</si>
  <si>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</si>
  <si>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</si>
  <si>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</si>
  <si>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</si>
  <si>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</si>
  <si>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</si>
  <si>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</si>
  <si>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</si>
  <si>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</si>
  <si>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</si>
  <si>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</si>
  <si>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</si>
  <si>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</si>
  <si>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</si>
  <si>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</si>
  <si>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</si>
  <si>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</si>
  <si>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</si>
  <si>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</si>
  <si>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</si>
  <si>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</si>
  <si>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</si>
  <si>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</si>
  <si>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</si>
  <si>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</si>
  <si>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</si>
  <si>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</si>
  <si>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</si>
  <si>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</si>
  <si>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</si>
  <si>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</si>
  <si>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</si>
  <si>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</si>
  <si>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</si>
  <si>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</si>
  <si>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</si>
  <si>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</si>
  <si>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</si>
  <si>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</si>
  <si>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</si>
  <si>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</si>
  <si>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</si>
  <si>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</si>
  <si>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</si>
  <si>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</si>
  <si>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</si>
  <si>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</si>
  <si>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</si>
  <si>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</si>
  <si>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</si>
  <si>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</si>
  <si>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</si>
  <si>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</si>
  <si>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</si>
  <si>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</si>
  <si>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</si>
  <si>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</si>
  <si>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</si>
  <si>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</si>
  <si>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</si>
  <si>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</si>
  <si>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</si>
  <si>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</si>
  <si>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</si>
  <si>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</si>
  <si>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</si>
  <si>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</si>
  <si>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</si>
  <si>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</si>
  <si>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</si>
  <si>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</si>
  <si>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</si>
  <si>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</si>
  <si>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</si>
  <si>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</si>
  <si>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</si>
  <si>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</si>
  <si>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</si>
  <si>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</si>
  <si>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</si>
  <si>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</si>
  <si>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</si>
  <si>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</si>
  <si>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</si>
  <si>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</si>
  <si>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</si>
  <si>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</si>
  <si>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</si>
  <si>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</si>
  <si>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</si>
  <si>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</si>
  <si>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</si>
  <si>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</si>
  <si>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</si>
  <si>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</si>
  <si>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</si>
  <si>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</si>
  <si>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</si>
  <si>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</si>
  <si>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</si>
  <si>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</si>
  <si>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</si>
  <si>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</si>
  <si>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</si>
  <si>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</si>
  <si>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</si>
  <si>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</si>
  <si>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</si>
  <si>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</si>
  <si>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</si>
  <si>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</si>
  <si>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</si>
  <si>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</si>
  <si>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</si>
  <si>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</si>
  <si>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</si>
  <si>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</si>
  <si>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</si>
  <si>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</si>
  <si>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</si>
  <si>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</si>
  <si>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</si>
  <si>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</si>
  <si>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</si>
  <si>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</si>
  <si>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</si>
  <si>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</si>
  <si>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</si>
  <si>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</si>
  <si>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</si>
  <si>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</si>
  <si>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</si>
  <si>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</si>
  <si>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</si>
  <si>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</si>
  <si>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</si>
  <si>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</si>
  <si>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</si>
  <si>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</si>
  <si>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</si>
  <si>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</si>
  <si>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</si>
  <si>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</si>
  <si>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</si>
  <si>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</si>
  <si>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</si>
  <si>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</si>
  <si>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</si>
  <si>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</si>
  <si>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</si>
  <si>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</si>
  <si>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</si>
  <si>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</si>
  <si>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</si>
  <si>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</si>
  <si>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</si>
  <si>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</si>
  <si>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</si>
  <si>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</si>
  <si>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</si>
  <si>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</si>
  <si>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</si>
  <si>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</si>
  <si>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</si>
  <si>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</si>
  <si>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</si>
  <si>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</si>
  <si>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</si>
  <si>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</si>
  <si>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</si>
  <si>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</si>
  <si>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</si>
  <si>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</si>
  <si>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</si>
  <si>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</si>
  <si>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</si>
  <si>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</si>
  <si>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</si>
  <si>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</si>
  <si>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</si>
  <si>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</si>
  <si>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</si>
  <si>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</si>
  <si>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</si>
  <si>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</si>
  <si>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</si>
  <si>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</si>
  <si>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</si>
  <si>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</si>
  <si>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</si>
  <si>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</si>
  <si>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</si>
  <si>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</si>
  <si>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</si>
  <si>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</si>
  <si>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</si>
  <si>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</si>
  <si>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</si>
  <si>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</si>
  <si>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</si>
  <si>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</si>
  <si>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</si>
  <si>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</si>
  <si>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</si>
  <si>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</si>
  <si>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</si>
  <si>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</si>
  <si>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</si>
  <si>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</si>
  <si>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</si>
  <si>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</si>
  <si>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</si>
  <si>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</si>
  <si>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</si>
  <si>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</si>
  <si>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</si>
  <si>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</si>
  <si>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</si>
  <si>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</si>
  <si>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</si>
  <si>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</si>
  <si>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</si>
  <si>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</si>
  <si>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</si>
  <si>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</si>
  <si>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</si>
  <si>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</si>
  <si>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</si>
  <si>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</si>
  <si>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</si>
  <si>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</si>
  <si>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</si>
  <si>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</si>
  <si>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</si>
  <si>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</si>
  <si>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</si>
  <si>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</si>
  <si>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</si>
  <si>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</si>
  <si>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</si>
  <si>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</si>
  <si>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</si>
  <si>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</si>
  <si>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</si>
  <si>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</si>
  <si>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</si>
  <si>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</si>
  <si>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</si>
  <si>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</si>
  <si>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</si>
  <si>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</si>
  <si>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</si>
  <si>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</si>
  <si>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</si>
  <si>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</si>
  <si>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</si>
  <si>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</si>
  <si>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</si>
  <si>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</si>
  <si>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</si>
  <si>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</si>
  <si>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</si>
  <si>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</si>
  <si>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</si>
  <si>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</si>
  <si>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</si>
  <si>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</si>
  <si>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</si>
  <si>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</si>
  <si>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</si>
  <si>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</si>
  <si>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</si>
  <si>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</si>
  <si>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</si>
  <si>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</si>
  <si>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</si>
  <si>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</si>
  <si>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</si>
  <si>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</si>
  <si>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</si>
  <si>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</si>
  <si>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</si>
  <si>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</si>
  <si>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</si>
  <si>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</si>
  <si>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</si>
  <si>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</si>
  <si>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</si>
  <si>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</si>
  <si>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</si>
  <si>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</si>
  <si>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</si>
  <si>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</si>
  <si>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</si>
  <si>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</si>
  <si>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</si>
  <si>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</si>
  <si>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</si>
  <si>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</si>
  <si>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</si>
  <si>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</si>
  <si>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</si>
  <si>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</si>
  <si>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</si>
  <si>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</si>
  <si>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</si>
  <si>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</si>
  <si>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</si>
  <si>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</si>
  <si>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</si>
  <si>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</si>
  <si>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</si>
  <si>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</si>
  <si>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</si>
  <si>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</si>
  <si>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</si>
  <si>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</si>
  <si>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</si>
  <si>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</si>
  <si>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</si>
  <si>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</si>
  <si>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</si>
  <si>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</si>
  <si>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</si>
  <si>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</si>
  <si>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</si>
  <si>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</si>
  <si>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</si>
  <si>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</si>
  <si>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</si>
  <si>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</si>
  <si>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</si>
  <si>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</si>
  <si>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</si>
  <si>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</si>
  <si>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</si>
  <si>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</si>
  <si>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</si>
  <si>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</si>
  <si>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</si>
  <si>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</si>
  <si>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</si>
  <si>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</si>
  <si>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</si>
  <si>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</si>
  <si>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</si>
  <si>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</si>
  <si>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</si>
  <si>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</si>
  <si>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</si>
  <si>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</si>
  <si>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</si>
  <si>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</si>
  <si>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</si>
  <si>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</si>
  <si>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</si>
  <si>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</si>
  <si>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</si>
  <si>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</si>
  <si>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</si>
  <si>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</si>
  <si>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</si>
  <si>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</si>
  <si>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</si>
  <si>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</si>
  <si>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</si>
  <si>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</si>
  <si>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</si>
  <si>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</si>
  <si>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</si>
  <si>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</si>
  <si>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</si>
  <si>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</si>
  <si>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</si>
  <si>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</si>
  <si>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</si>
  <si>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</si>
  <si>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</si>
  <si>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</si>
  <si>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</si>
  <si>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</si>
  <si>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</si>
  <si>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</si>
  <si>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</si>
  <si>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</si>
  <si>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</si>
  <si>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</si>
  <si>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</si>
  <si>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</si>
  <si>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</si>
  <si>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</si>
  <si>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</si>
  <si>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</si>
  <si>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</si>
  <si>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</si>
  <si>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</si>
  <si>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</si>
  <si>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</si>
  <si>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</si>
  <si>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</si>
  <si>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</si>
  <si>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</si>
  <si>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</si>
  <si>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</si>
  <si>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</si>
  <si>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</si>
  <si>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</si>
  <si>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</si>
  <si>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</si>
  <si>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</si>
  <si>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</si>
  <si>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</si>
  <si>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</si>
  <si>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</si>
  <si>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</si>
  <si>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</si>
  <si>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</si>
  <si>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</si>
  <si>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</si>
  <si>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</si>
  <si>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</si>
  <si>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</si>
  <si>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</si>
  <si>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</si>
  <si>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</si>
  <si>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</si>
  <si>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</si>
  <si>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</si>
  <si>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</si>
  <si>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</si>
  <si>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</si>
  <si>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</si>
  <si>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</si>
  <si>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</si>
  <si>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</si>
  <si>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</si>
  <si>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</si>
  <si>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</si>
  <si>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</si>
  <si>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</si>
  <si>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</si>
  <si>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</si>
  <si>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</si>
  <si>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</si>
  <si>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</si>
  <si>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</si>
  <si>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</si>
  <si>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</si>
  <si>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</si>
  <si>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</si>
  <si>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</si>
  <si>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</si>
  <si>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</si>
  <si>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</si>
  <si>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</si>
  <si>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</si>
  <si>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</si>
  <si>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</si>
  <si>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</si>
  <si>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</si>
  <si>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</si>
  <si>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</si>
  <si>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</si>
  <si>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</si>
  <si>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</si>
  <si>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</si>
  <si>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</si>
  <si>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</si>
  <si>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</si>
  <si>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</si>
  <si>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</si>
  <si>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</si>
  <si>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</si>
  <si>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</si>
  <si>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</si>
  <si>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</si>
  <si>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</si>
  <si>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</si>
  <si>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</si>
  <si>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</si>
  <si>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</si>
  <si>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</si>
  <si>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</si>
  <si>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</si>
  <si>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</si>
  <si>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</si>
  <si>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</si>
  <si>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</si>
  <si>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</si>
  <si>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</si>
  <si>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</si>
  <si>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</si>
  <si>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</si>
  <si>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</si>
  <si>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</si>
  <si>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</si>
  <si>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</si>
  <si>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</si>
  <si>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</si>
  <si>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</si>
  <si>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</si>
  <si>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</si>
  <si>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</si>
  <si>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</si>
  <si>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</si>
  <si>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</si>
  <si>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</si>
  <si>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</si>
  <si>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</si>
  <si>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</si>
  <si>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</si>
  <si>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</si>
  <si>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</si>
  <si>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</si>
  <si>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</si>
  <si>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</si>
  <si>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</si>
  <si>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</si>
  <si>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</si>
  <si>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</si>
  <si>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</si>
  <si>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</si>
  <si>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</si>
  <si>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</si>
  <si>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</si>
  <si>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</si>
  <si>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</si>
  <si>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</si>
  <si>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</si>
  <si>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</si>
  <si>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</si>
  <si>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</si>
  <si>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</si>
  <si>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</si>
  <si>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</si>
  <si>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</si>
  <si>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</si>
  <si>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</si>
  <si>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</si>
  <si>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</si>
  <si>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</si>
  <si>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</si>
  <si>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</si>
  <si>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</si>
  <si>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</si>
  <si>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</si>
  <si>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</si>
  <si>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</si>
  <si>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</si>
  <si>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</si>
  <si>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</si>
  <si>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</si>
  <si>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</si>
  <si>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</si>
  <si>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</si>
  <si>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</si>
  <si>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</si>
  <si>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</si>
  <si>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</si>
  <si>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</si>
  <si>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</si>
  <si>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</si>
  <si>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</si>
  <si>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</si>
  <si>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</si>
  <si>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</si>
  <si>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</si>
  <si>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</si>
  <si>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</si>
  <si>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</si>
  <si>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</si>
  <si>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</si>
  <si>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</si>
  <si>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</si>
  <si>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</si>
  <si>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</si>
  <si>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</si>
  <si>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</si>
  <si>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</si>
  <si>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</si>
  <si>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</si>
  <si>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</si>
  <si>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</si>
  <si>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</si>
  <si>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</si>
  <si>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</si>
  <si>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</si>
  <si>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</si>
  <si>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</si>
  <si>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</si>
  <si>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</si>
  <si>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</si>
  <si>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</si>
  <si>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</si>
  <si>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</si>
  <si>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</si>
  <si>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</si>
  <si>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</si>
  <si>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</si>
  <si>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</si>
  <si>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</si>
  <si>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</si>
  <si>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</si>
  <si>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</si>
  <si>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</si>
  <si>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</si>
  <si>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</si>
  <si>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</si>
  <si>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</si>
  <si>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</si>
  <si>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</si>
  <si>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</si>
  <si>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</si>
  <si>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</si>
  <si>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</si>
  <si>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</si>
  <si>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</si>
  <si>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</si>
  <si>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</si>
  <si>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</si>
  <si>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</si>
  <si>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</si>
  <si>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</si>
  <si>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</si>
  <si>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</si>
  <si>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</si>
  <si>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</si>
  <si>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</si>
  <si>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</si>
  <si>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</si>
  <si>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</si>
  <si>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</si>
  <si>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</si>
  <si>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</si>
  <si>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</si>
  <si>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</si>
  <si>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</si>
  <si>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</si>
  <si>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</si>
  <si>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</si>
  <si>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</si>
  <si>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</si>
  <si>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</si>
  <si>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</si>
  <si>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</si>
  <si>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</si>
  <si>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</si>
  <si>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</si>
  <si>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</si>
  <si>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</si>
  <si>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</si>
  <si>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</si>
  <si>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</si>
  <si>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</si>
  <si>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</si>
  <si>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</si>
  <si>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</si>
  <si>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</si>
  <si>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</si>
  <si>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</si>
  <si>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</si>
  <si>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</si>
  <si>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</si>
  <si>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</si>
  <si>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</si>
  <si>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</si>
  <si>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</si>
  <si>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</si>
  <si>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</si>
  <si>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</si>
  <si>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</si>
  <si>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</si>
  <si>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</si>
  <si>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</si>
  <si>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</si>
  <si>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</si>
  <si>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</si>
  <si>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</si>
  <si>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</si>
  <si>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</si>
  <si>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</si>
  <si>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</si>
  <si>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</si>
  <si>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</si>
  <si>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</si>
  <si>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</si>
  <si>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</si>
  <si>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</si>
  <si>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</si>
  <si>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</si>
  <si>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</si>
  <si>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</si>
  <si>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</si>
  <si>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</si>
  <si>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</si>
  <si>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</si>
  <si>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</si>
  <si>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</si>
  <si>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</si>
  <si>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</si>
  <si>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</si>
  <si>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</si>
  <si>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</si>
  <si>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</si>
  <si>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</si>
  <si>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</si>
  <si>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</si>
  <si>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</si>
  <si>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</si>
  <si>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</si>
  <si>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</si>
  <si>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</si>
  <si>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</si>
  <si>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</si>
  <si>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</si>
  <si>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</si>
  <si>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</si>
  <si>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</si>
  <si>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</si>
  <si>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</si>
  <si>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</si>
  <si>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</si>
  <si>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</si>
  <si>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</si>
  <si>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</si>
  <si>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</si>
  <si>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</si>
  <si>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</si>
  <si>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</si>
  <si>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</si>
  <si>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</si>
  <si>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</si>
  <si>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</si>
  <si>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</si>
  <si>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</si>
  <si>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</si>
  <si>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</si>
  <si>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</si>
  <si>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</si>
  <si>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</si>
  <si>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</si>
  <si>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</si>
  <si>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</si>
  <si>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</si>
  <si>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</si>
  <si>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</si>
  <si>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</si>
  <si>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</si>
  <si>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</si>
  <si>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</si>
  <si>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</si>
  <si>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</si>
  <si>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</si>
  <si>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</si>
  <si>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</si>
  <si>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</si>
  <si>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</si>
  <si>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</si>
  <si>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</si>
  <si>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</si>
  <si>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</si>
  <si>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</si>
  <si>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</si>
  <si>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</si>
  <si>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</si>
  <si>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</si>
  <si>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</si>
  <si>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</si>
  <si>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</si>
  <si>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</si>
  <si>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</si>
  <si>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</si>
  <si>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</si>
  <si>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</si>
  <si>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</si>
  <si>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</si>
  <si>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</si>
  <si>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</si>
  <si>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</si>
  <si>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</si>
  <si>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</si>
  <si>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</si>
  <si>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</si>
  <si>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</si>
  <si>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</si>
  <si>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</si>
  <si>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</si>
  <si>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</si>
  <si>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</si>
  <si>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</si>
  <si>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</si>
  <si>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</si>
  <si>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</si>
  <si>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</si>
  <si>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</si>
  <si>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</si>
  <si>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</si>
  <si>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</si>
  <si>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</si>
  <si>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</si>
  <si>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</si>
  <si>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</si>
  <si>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</si>
  <si>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</si>
  <si>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</si>
  <si>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</si>
  <si>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</si>
  <si>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</si>
  <si>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</si>
  <si>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</si>
  <si>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</si>
  <si>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</si>
  <si>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</si>
  <si>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</si>
  <si>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</si>
  <si>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</si>
  <si>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</si>
  <si>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</si>
  <si>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</si>
  <si>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</si>
  <si>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</si>
  <si>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</si>
  <si>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</si>
  <si>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</si>
  <si>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</si>
  <si>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</si>
  <si>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</si>
  <si>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</si>
  <si>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</si>
  <si>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</si>
  <si>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</si>
  <si>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</si>
  <si>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</si>
  <si>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</si>
  <si>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</si>
  <si>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</si>
  <si>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</si>
  <si>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</si>
  <si>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</si>
  <si>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</si>
  <si>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</si>
  <si>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</si>
  <si>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</si>
  <si>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</si>
  <si>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</si>
  <si>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</si>
  <si>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</si>
  <si>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</si>
  <si>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</si>
  <si>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</si>
  <si>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</si>
  <si>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</si>
  <si>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</si>
  <si>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</si>
  <si>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</si>
  <si>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</si>
  <si>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</si>
  <si>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</si>
  <si>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</si>
  <si>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</si>
  <si>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</si>
  <si>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</si>
  <si>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</si>
  <si>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</si>
  <si>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</si>
  <si>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</si>
  <si>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</si>
  <si>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</si>
  <si>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</si>
  <si>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</si>
  <si>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</si>
  <si>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</si>
  <si>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</si>
  <si>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</si>
  <si>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</si>
  <si>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</si>
  <si>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</si>
  <si>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</si>
  <si>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</si>
  <si>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</si>
  <si>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</si>
  <si>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</si>
  <si>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</si>
  <si>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</si>
  <si>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</si>
  <si>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</si>
  <si>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</si>
  <si>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</si>
  <si>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</si>
  <si>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</si>
  <si>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</si>
  <si>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</si>
  <si>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</si>
  <si>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</si>
  <si>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</si>
  <si>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</si>
  <si>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</si>
  <si>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</si>
  <si>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</si>
  <si>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</si>
  <si>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</si>
  <si>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</si>
  <si>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</si>
  <si>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</si>
  <si>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</si>
  <si>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</si>
  <si>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</si>
  <si>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</si>
  <si>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</si>
  <si>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</si>
  <si>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</si>
  <si>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</si>
  <si>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</si>
  <si>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</si>
  <si>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</si>
  <si>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</si>
  <si>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</si>
  <si>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</si>
  <si>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</si>
  <si>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</si>
  <si>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</si>
  <si>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</si>
  <si>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</si>
  <si>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</si>
  <si>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</si>
  <si>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</si>
  <si>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</si>
  <si>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</si>
  <si>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</si>
  <si>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</si>
  <si>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</si>
  <si>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</si>
  <si>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</si>
  <si>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</si>
  <si>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</si>
  <si>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</si>
  <si>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</si>
  <si>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</si>
  <si>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</si>
  <si>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</si>
  <si>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</si>
  <si>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</si>
  <si>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</si>
  <si>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</si>
  <si>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</si>
  <si>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</si>
  <si>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</si>
  <si>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</si>
  <si>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</si>
  <si>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</si>
  <si>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</si>
  <si>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</si>
  <si>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</si>
  <si>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</si>
  <si>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</si>
  <si>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</si>
  <si>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</si>
  <si>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</si>
  <si>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</si>
  <si>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</si>
  <si>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</si>
  <si>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</si>
  <si>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</si>
  <si>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</si>
  <si>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</si>
  <si>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</si>
  <si>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</si>
  <si>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</si>
  <si>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</si>
  <si>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</si>
  <si>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</si>
  <si>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</si>
  <si>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</si>
  <si>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</si>
  <si>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</si>
  <si>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</si>
  <si>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</si>
  <si>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</si>
  <si>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</si>
  <si>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</si>
  <si>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</si>
  <si>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</si>
  <si>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</si>
  <si>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</si>
  <si>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</si>
  <si>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</si>
  <si>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</si>
  <si>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</si>
  <si>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</si>
  <si>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</si>
  <si>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</si>
  <si>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</si>
  <si>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</si>
  <si>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</si>
  <si>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</si>
  <si>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</si>
  <si>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</si>
  <si>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</si>
  <si>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</si>
  <si>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</si>
  <si>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</si>
  <si>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</si>
  <si>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</si>
  <si>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</si>
  <si>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</si>
  <si>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</si>
  <si>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</si>
  <si>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</si>
  <si>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</si>
  <si>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</si>
  <si>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</si>
  <si>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</si>
  <si>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</si>
  <si>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</si>
  <si>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</si>
  <si>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</si>
  <si>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</si>
  <si>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</si>
  <si>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</si>
  <si>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</si>
  <si>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</si>
  <si>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</si>
  <si>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</si>
  <si>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</si>
  <si>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</si>
  <si>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</si>
  <si>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</si>
  <si>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</si>
  <si>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</si>
  <si>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</si>
  <si>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</si>
  <si>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</si>
  <si>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</si>
  <si>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</si>
  <si>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</si>
  <si>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</si>
  <si>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</si>
  <si>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</si>
  <si>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</si>
  <si>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</si>
  <si>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</si>
  <si>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</si>
  <si>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</si>
  <si>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</si>
  <si>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</si>
  <si>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</si>
  <si>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</si>
  <si>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</si>
  <si>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</si>
  <si>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</si>
  <si>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</si>
  <si>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</si>
  <si>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</si>
  <si>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</si>
  <si>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</si>
  <si>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</si>
  <si>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</si>
  <si>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</si>
  <si>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</si>
  <si>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</si>
  <si>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</si>
  <si>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</si>
  <si>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</si>
  <si>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</si>
  <si>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</si>
  <si>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</si>
  <si>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</si>
  <si>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</si>
  <si>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</si>
  <si>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</si>
  <si>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</si>
  <si>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</si>
  <si>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</si>
  <si>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</si>
  <si>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</si>
  <si>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</si>
  <si>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</si>
  <si>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</si>
  <si>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</si>
  <si>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</si>
  <si>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</si>
  <si>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</si>
  <si>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</si>
  <si>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</si>
  <si>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</si>
  <si>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</si>
  <si>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</si>
  <si>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</si>
  <si>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</si>
  <si>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</si>
  <si>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</si>
  <si>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</si>
  <si>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</si>
  <si>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</si>
  <si>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</si>
  <si>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</si>
  <si>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</si>
  <si>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</si>
  <si>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</si>
  <si>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</si>
  <si>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</si>
  <si>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</si>
  <si>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</si>
  <si>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</si>
  <si>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</si>
  <si>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</si>
  <si>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</si>
  <si>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</si>
  <si>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</si>
  <si>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</si>
  <si>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</si>
  <si>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</si>
  <si>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</si>
  <si>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</si>
  <si>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</si>
  <si>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</si>
  <si>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</si>
  <si>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</si>
  <si>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</si>
  <si>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</si>
  <si>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</si>
  <si>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</si>
  <si>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</si>
  <si>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</si>
  <si>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</si>
  <si>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</si>
  <si>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</si>
  <si>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</si>
  <si>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</si>
  <si>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</si>
  <si>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</si>
  <si>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</si>
  <si>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</si>
  <si>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</si>
  <si>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</si>
  <si>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</si>
  <si>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</si>
  <si>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</si>
  <si>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</si>
  <si>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</si>
  <si>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</si>
  <si>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</si>
  <si>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</si>
  <si>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</si>
  <si>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</si>
  <si>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</si>
  <si>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</si>
  <si>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</si>
  <si>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</si>
  <si>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</si>
  <si>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</si>
  <si>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</si>
  <si>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</si>
  <si>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</si>
  <si>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</si>
  <si>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</si>
  <si>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</si>
  <si>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</si>
  <si>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</si>
  <si>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</si>
  <si>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</si>
  <si>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</si>
  <si>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</si>
  <si>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</si>
  <si>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</si>
  <si>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</si>
  <si>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</si>
  <si>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</si>
  <si>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</si>
  <si>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</si>
  <si>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</si>
  <si>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</si>
  <si>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</si>
  <si>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</si>
  <si>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</si>
  <si>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</si>
  <si>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</si>
  <si>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</si>
  <si>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</si>
  <si>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</si>
  <si>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</si>
  <si>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</si>
  <si>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</si>
  <si>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</si>
  <si>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</si>
  <si>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</si>
  <si>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</si>
  <si>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</si>
  <si>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</si>
  <si>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</si>
  <si>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</si>
  <si>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</si>
  <si>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</si>
  <si>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</si>
  <si>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</si>
  <si>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</si>
  <si>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</si>
  <si>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</si>
  <si>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</si>
  <si>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</si>
  <si>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</si>
  <si>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</si>
  <si>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</si>
  <si>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</si>
  <si>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</si>
  <si>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</si>
  <si>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</si>
  <si>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</si>
  <si>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</si>
  <si>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</si>
  <si>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</si>
  <si>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</si>
  <si>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</si>
  <si>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</si>
  <si>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</si>
  <si>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</si>
  <si>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</si>
  <si>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</si>
  <si>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</si>
  <si>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</si>
  <si>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</si>
  <si>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</si>
  <si>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</si>
  <si>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</si>
  <si>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</si>
  <si>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</si>
  <si>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</si>
  <si>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</si>
  <si>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</si>
  <si>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</si>
  <si>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</si>
  <si>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</si>
  <si>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</si>
  <si>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</si>
  <si>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</si>
  <si>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</si>
  <si>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</si>
  <si>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</si>
  <si>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</si>
  <si>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</si>
  <si>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</si>
  <si>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</si>
  <si>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</si>
  <si>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</si>
  <si>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</si>
  <si>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</si>
  <si>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</si>
  <si>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</si>
  <si>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</si>
  <si>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</si>
  <si>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</si>
  <si>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</si>
  <si>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</si>
  <si>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</si>
  <si>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</si>
  <si>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</si>
  <si>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</si>
  <si>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</si>
  <si>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</si>
  <si>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</si>
  <si>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</si>
  <si>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</si>
  <si>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</si>
  <si>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</si>
  <si>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</si>
  <si>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</si>
  <si>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</si>
  <si>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</si>
  <si>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</si>
  <si>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</si>
  <si>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</si>
  <si>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</si>
  <si>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</si>
  <si>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</si>
  <si>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</si>
  <si>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</si>
  <si>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</si>
  <si>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</si>
  <si>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</si>
  <si>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</si>
  <si>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</si>
  <si>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</si>
  <si>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</si>
  <si>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</si>
  <si>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</si>
  <si>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</si>
  <si>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</si>
  <si>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</si>
  <si>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</si>
  <si>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</si>
  <si>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</si>
  <si>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</si>
  <si>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</si>
  <si>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</si>
  <si>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</si>
  <si>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</si>
  <si>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</si>
  <si>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</si>
  <si>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</si>
  <si>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</si>
  <si>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</si>
  <si>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</si>
  <si>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</si>
  <si>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</si>
  <si>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</si>
  <si>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</si>
  <si>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</si>
  <si>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</si>
  <si>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</si>
  <si>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</si>
  <si>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</si>
  <si>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</si>
  <si>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</si>
  <si>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</si>
  <si>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</si>
  <si>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</si>
  <si>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</si>
  <si>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</si>
  <si>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</si>
  <si>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</si>
  <si>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</si>
  <si>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</si>
  <si>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</si>
  <si>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</si>
  <si>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</si>
  <si>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</si>
  <si>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</si>
  <si>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</si>
  <si>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</si>
  <si>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</si>
  <si>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</si>
  <si>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</si>
  <si>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</si>
  <si>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</si>
  <si>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</si>
  <si>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</si>
  <si>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</si>
  <si>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</si>
  <si>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</si>
  <si>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</si>
  <si>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</si>
  <si>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</si>
  <si>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</si>
  <si>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</si>
  <si>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</si>
  <si>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</si>
  <si>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</si>
  <si>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</si>
  <si>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</si>
  <si>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</si>
  <si>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</si>
  <si>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</si>
  <si>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</si>
  <si>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</si>
  <si>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</si>
  <si>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</si>
  <si>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</si>
  <si>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</si>
  <si>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</si>
  <si>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</si>
  <si>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</si>
  <si>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</si>
  <si>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</si>
  <si>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</si>
  <si>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</si>
  <si>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</si>
  <si>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</si>
  <si>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</si>
  <si>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</si>
  <si>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</si>
  <si>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</si>
  <si>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</si>
  <si>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</si>
  <si>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</si>
  <si>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</si>
  <si>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</si>
  <si>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</si>
  <si>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</si>
  <si>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</si>
  <si>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</si>
  <si>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</si>
  <si>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</si>
  <si>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</si>
  <si>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</si>
  <si>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</si>
  <si>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</si>
  <si>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</si>
  <si>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</si>
  <si>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</si>
  <si>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</si>
  <si>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</si>
  <si>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</si>
  <si>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</si>
  <si>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</si>
  <si>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</si>
  <si>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</si>
  <si>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</si>
  <si>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</si>
  <si>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</si>
  <si>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</si>
  <si>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</si>
  <si>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</si>
  <si>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</si>
  <si>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</si>
  <si>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</si>
  <si>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</si>
  <si>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</si>
  <si>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</si>
  <si>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</si>
  <si>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</si>
  <si>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</si>
  <si>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</si>
  <si>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</si>
  <si>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</si>
  <si>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</si>
  <si>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</si>
  <si>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</si>
  <si>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</si>
  <si>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</si>
  <si>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</si>
  <si>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</si>
  <si>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</si>
  <si>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</si>
  <si>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</si>
  <si>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</si>
  <si>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</si>
  <si>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</si>
  <si>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</si>
  <si>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</si>
  <si>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</si>
  <si>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</si>
  <si>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</si>
  <si>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</si>
  <si>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</si>
  <si>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</si>
  <si>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</si>
  <si>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</si>
  <si>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</si>
  <si>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</si>
  <si>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</si>
  <si>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</si>
  <si>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</si>
  <si>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</si>
  <si>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</si>
  <si>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</si>
  <si>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</si>
  <si>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</si>
  <si>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</si>
  <si>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</si>
  <si>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</si>
  <si>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</si>
  <si>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</si>
  <si>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</si>
  <si>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</si>
  <si>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</si>
  <si>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</si>
  <si>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</si>
  <si>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</si>
  <si>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</si>
  <si>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</si>
  <si>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</si>
  <si>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</si>
  <si>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</si>
  <si>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</si>
  <si>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</si>
  <si>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</si>
  <si>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</si>
  <si>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</si>
  <si>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</si>
  <si>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</si>
  <si>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</si>
  <si>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</si>
  <si>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</si>
  <si>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</si>
  <si>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</si>
  <si>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</si>
  <si>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</si>
  <si>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</si>
  <si>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</si>
  <si>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</si>
  <si>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</si>
  <si>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</si>
  <si>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</si>
  <si>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</si>
  <si>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</si>
  <si>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</si>
  <si>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</si>
  <si>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</si>
  <si>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</si>
  <si>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</si>
  <si>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</si>
  <si>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</si>
  <si>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</si>
  <si>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</si>
  <si>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</si>
  <si>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</si>
  <si>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</si>
  <si>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</si>
  <si>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</si>
  <si>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</si>
  <si>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</si>
  <si>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</si>
  <si>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</si>
  <si>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</si>
  <si>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</si>
  <si>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</si>
  <si>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</si>
  <si>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</si>
  <si>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</si>
  <si>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</si>
  <si>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</si>
  <si>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</si>
  <si>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</si>
  <si>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</si>
  <si>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</si>
  <si>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</si>
  <si>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</si>
  <si>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</si>
  <si>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</si>
  <si>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</si>
  <si>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</si>
  <si>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</si>
  <si>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</si>
  <si>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</si>
  <si>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</si>
  <si>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</si>
  <si>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</si>
  <si>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</si>
  <si>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</si>
  <si>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</si>
  <si>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</si>
  <si>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</si>
  <si>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</si>
  <si>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</si>
  <si>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</si>
  <si>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</si>
  <si>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</si>
  <si>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</si>
  <si>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</si>
  <si>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</si>
  <si>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</si>
  <si>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</si>
  <si>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</si>
  <si>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</si>
  <si>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</si>
  <si>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</si>
  <si>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</si>
  <si>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</si>
  <si>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</si>
  <si>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</si>
  <si>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</si>
  <si>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</si>
  <si>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</si>
  <si>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</si>
  <si>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</si>
  <si>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</si>
  <si>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</si>
  <si>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</si>
  <si>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</si>
  <si>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</si>
  <si>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</si>
  <si>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</si>
  <si>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</si>
  <si>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</si>
  <si>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</si>
  <si>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</si>
  <si>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</si>
  <si>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</si>
  <si>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</si>
  <si>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</si>
  <si>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</si>
  <si>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</si>
  <si>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</si>
  <si>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</si>
  <si>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</si>
  <si>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</si>
  <si>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</si>
  <si>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</si>
  <si>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</si>
  <si>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</si>
  <si>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</si>
  <si>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</si>
  <si>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</si>
  <si>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</si>
  <si>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</si>
  <si>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</si>
  <si>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</si>
  <si>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</si>
  <si>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</si>
  <si>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</si>
  <si>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</si>
  <si>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</si>
  <si>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</si>
  <si>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</si>
  <si>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</si>
  <si>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</si>
  <si>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</si>
  <si>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</si>
  <si>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</si>
  <si>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</si>
  <si>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</si>
  <si>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</si>
  <si>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</si>
  <si>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</si>
  <si>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</si>
  <si>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</si>
  <si>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</si>
  <si>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</si>
  <si>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</si>
  <si>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</si>
  <si>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</si>
  <si>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</si>
  <si>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</si>
  <si>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</si>
  <si>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</si>
  <si>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</si>
  <si>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</si>
  <si>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</si>
  <si>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</si>
  <si>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</si>
  <si>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</si>
  <si>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</si>
  <si>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</si>
  <si>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</si>
  <si>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</si>
  <si>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</si>
  <si>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</si>
  <si>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</si>
  <si>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</si>
  <si>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</si>
  <si>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</si>
  <si>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</si>
  <si>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</si>
  <si>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</si>
  <si>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</si>
  <si>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</si>
  <si>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</si>
  <si>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</si>
  <si>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</si>
  <si>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</si>
  <si>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</si>
  <si>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</si>
  <si>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</si>
  <si>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</si>
  <si>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</si>
  <si>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</si>
  <si>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</si>
  <si>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</si>
  <si>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</si>
  <si>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</si>
  <si>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</si>
  <si>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</si>
  <si>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</si>
  <si>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</si>
  <si>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</si>
  <si>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</si>
  <si>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</si>
  <si>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</si>
  <si>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</si>
  <si>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</si>
  <si>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</si>
  <si>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</si>
  <si>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</si>
  <si>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</si>
  <si>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</si>
  <si>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</si>
  <si>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</si>
  <si>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</si>
  <si>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</si>
  <si>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</si>
  <si>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</si>
  <si>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</si>
  <si>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</si>
  <si>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</si>
  <si>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</si>
  <si>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</si>
  <si>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</si>
  <si>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</si>
  <si>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</si>
  <si>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</si>
  <si>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</si>
  <si>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</si>
  <si>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</si>
  <si>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</si>
  <si>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</si>
  <si>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</si>
  <si>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</si>
  <si>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</si>
  <si>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</si>
  <si>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</si>
  <si>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</si>
  <si>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</si>
  <si>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</si>
  <si>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</si>
  <si>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</si>
  <si>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</si>
  <si>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</si>
  <si>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</si>
  <si>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</si>
  <si>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</si>
  <si>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</si>
  <si>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</si>
  <si>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</si>
  <si>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</si>
  <si>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</si>
  <si>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</si>
  <si>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</si>
  <si>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</si>
  <si>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</si>
  <si>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</si>
  <si>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</si>
  <si>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</si>
  <si>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</si>
  <si>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</si>
  <si>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</si>
  <si>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</si>
  <si>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</si>
  <si>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</si>
  <si>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</si>
  <si>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</si>
  <si>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</si>
  <si>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</si>
  <si>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</si>
  <si>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</si>
  <si>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</si>
  <si>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</si>
  <si>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</si>
  <si>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</si>
  <si>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</si>
  <si>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</si>
  <si>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</si>
  <si>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</si>
  <si>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</si>
  <si>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</si>
  <si>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</si>
  <si>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</si>
  <si>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</si>
  <si>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</si>
  <si>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</si>
  <si>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</si>
  <si>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</si>
  <si>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</si>
  <si>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</si>
  <si>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</si>
  <si>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</si>
  <si>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</si>
  <si>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</si>
  <si>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</si>
  <si>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</si>
  <si>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</si>
  <si>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</si>
  <si>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</si>
  <si>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</si>
  <si>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</si>
  <si>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</si>
  <si>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</si>
  <si>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</si>
  <si>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</si>
  <si>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</si>
  <si>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</si>
  <si>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</si>
  <si>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</si>
  <si>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</si>
  <si>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</si>
  <si>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</si>
  <si>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</si>
  <si>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</si>
  <si>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</si>
  <si>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</si>
  <si>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</si>
  <si>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</si>
  <si>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</si>
  <si>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</si>
  <si>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</si>
  <si>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</si>
  <si>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</si>
  <si>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</si>
  <si>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</si>
  <si>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</si>
  <si>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</si>
  <si>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</si>
  <si>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</si>
  <si>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</si>
  <si>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</si>
  <si>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</si>
  <si>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</si>
  <si>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</si>
  <si>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</si>
  <si>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</si>
  <si>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</si>
  <si>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</si>
  <si>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</si>
  <si>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</si>
  <si>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</si>
  <si>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</si>
  <si>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</si>
  <si>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</si>
  <si>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</si>
  <si>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</si>
  <si>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</si>
  <si>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</si>
  <si>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</si>
  <si>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</si>
  <si>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</si>
  <si>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</si>
  <si>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</si>
  <si>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</si>
  <si>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</si>
  <si>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</si>
  <si>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</si>
  <si>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</si>
  <si>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</si>
  <si>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</si>
  <si>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</si>
  <si>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</si>
  <si>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</si>
  <si>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</si>
  <si>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</si>
  <si>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</si>
  <si>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</si>
  <si>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</si>
  <si>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</si>
  <si>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</si>
  <si>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</si>
  <si>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</si>
  <si>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</si>
  <si>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</si>
  <si>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</si>
  <si>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</si>
  <si>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</si>
  <si>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</si>
  <si>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</si>
  <si>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</si>
  <si>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</si>
  <si>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</si>
  <si>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</si>
  <si>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</si>
  <si>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</si>
  <si>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</si>
  <si>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</si>
  <si>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</si>
  <si>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</si>
  <si>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</si>
  <si>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</si>
  <si>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</si>
  <si>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</si>
  <si>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</si>
  <si>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</si>
  <si>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</si>
  <si>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</si>
  <si>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</si>
  <si>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</si>
  <si>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</si>
  <si>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</si>
  <si>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</si>
  <si>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</si>
  <si>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</si>
  <si>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</si>
  <si>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</si>
  <si>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</si>
  <si>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</si>
  <si>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</si>
  <si>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</si>
  <si>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</si>
  <si>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</si>
  <si>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</si>
  <si>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</si>
  <si>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</si>
  <si>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</si>
  <si>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</si>
  <si>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</si>
  <si>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</si>
  <si>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</si>
  <si>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</si>
  <si>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</si>
  <si>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</si>
  <si>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</si>
  <si>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</si>
  <si>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</si>
  <si>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</si>
  <si>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</si>
  <si>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</si>
  <si>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</si>
  <si>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</si>
  <si>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</si>
  <si>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</si>
  <si>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</si>
  <si>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</si>
  <si>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</si>
  <si>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</si>
  <si>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</si>
  <si>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</si>
  <si>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</si>
  <si>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</si>
  <si>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</si>
  <si>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</si>
  <si>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</si>
  <si>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</si>
  <si>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</si>
  <si>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</si>
  <si>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</si>
  <si>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</si>
  <si>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</si>
  <si>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</si>
  <si>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</si>
  <si>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</si>
  <si>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</si>
  <si>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</si>
  <si>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</si>
  <si>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</si>
  <si>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</si>
  <si>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</si>
  <si>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</si>
  <si>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</si>
  <si>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</si>
  <si>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</si>
  <si>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</si>
  <si>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</si>
  <si>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</si>
  <si>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</si>
  <si>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</si>
  <si>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</si>
  <si>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</si>
  <si>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</si>
  <si>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</si>
  <si>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</si>
  <si>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</si>
  <si>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</si>
  <si>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</si>
  <si>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</si>
  <si>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</si>
  <si>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</si>
  <si>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</si>
  <si>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</si>
  <si>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</si>
  <si>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</si>
  <si>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</si>
  <si>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</si>
  <si>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</si>
  <si>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</si>
  <si>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</si>
  <si>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</si>
  <si>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</si>
  <si>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</si>
  <si>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</si>
  <si>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</si>
  <si>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</si>
  <si>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</si>
  <si>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</si>
  <si>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</si>
  <si>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</si>
  <si>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</si>
  <si>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</si>
  <si>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</si>
  <si>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</si>
  <si>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</si>
  <si>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</si>
  <si>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</si>
  <si>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</si>
  <si>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</si>
  <si>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</si>
  <si>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</si>
  <si>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</si>
  <si>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</si>
  <si>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</si>
  <si>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</si>
  <si>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</si>
  <si>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</si>
  <si>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</si>
  <si>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</si>
  <si>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</si>
  <si>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</si>
  <si>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</si>
  <si>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</si>
  <si>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</si>
  <si>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</si>
  <si>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</si>
  <si>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</si>
  <si>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</si>
  <si>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</si>
  <si>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</si>
  <si>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</si>
  <si>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</si>
  <si>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</si>
  <si>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</si>
  <si>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</si>
  <si>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</si>
  <si>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</si>
  <si>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</si>
  <si>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</si>
  <si>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</si>
  <si>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</si>
  <si>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</si>
  <si>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</si>
  <si>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</si>
  <si>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</si>
  <si>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</si>
  <si>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</si>
  <si>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</si>
  <si>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</si>
  <si>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</si>
  <si>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</si>
  <si>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</si>
  <si>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</si>
  <si>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</si>
  <si>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</si>
  <si>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</si>
  <si>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</si>
  <si>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</si>
  <si>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</si>
  <si>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</si>
  <si>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</si>
  <si>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</si>
  <si>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</si>
  <si>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</si>
  <si>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</si>
  <si>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</si>
  <si>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</si>
  <si>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</si>
  <si>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</si>
  <si>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</si>
  <si>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</si>
  <si>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</si>
  <si>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</si>
  <si>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</si>
  <si>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</si>
  <si>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</si>
  <si>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</si>
  <si>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</si>
  <si>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</si>
  <si>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</si>
  <si>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</si>
  <si>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</si>
  <si>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</si>
  <si>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</si>
  <si>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</si>
  <si>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</si>
  <si>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</si>
  <si>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</si>
  <si>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</si>
  <si>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</si>
  <si>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</si>
  <si>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</si>
  <si>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</si>
  <si>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</si>
  <si>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</si>
  <si>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</si>
  <si>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</si>
  <si>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</si>
  <si>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</si>
  <si>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</si>
  <si>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</si>
  <si>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</si>
  <si>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</si>
  <si>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</si>
  <si>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</si>
  <si>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</si>
  <si>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</si>
  <si>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</si>
  <si>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</si>
  <si>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</si>
  <si>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</si>
  <si>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</si>
  <si>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</si>
  <si>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</si>
  <si>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</si>
  <si>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</si>
  <si>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</si>
  <si>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</si>
  <si>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</si>
  <si>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</si>
  <si>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</si>
  <si>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</si>
  <si>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</si>
  <si>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</si>
  <si>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</si>
  <si>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</si>
  <si>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</si>
  <si>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</si>
  <si>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</si>
  <si>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</si>
  <si>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</si>
  <si>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</si>
  <si>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</si>
  <si>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</si>
  <si>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</si>
  <si>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</si>
  <si>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</si>
  <si>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</si>
  <si>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</si>
  <si>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</si>
  <si>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</si>
  <si>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</si>
  <si>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</si>
  <si>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</si>
  <si>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</si>
  <si>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</si>
  <si>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</si>
  <si>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</si>
  <si>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</si>
  <si>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</si>
  <si>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</si>
  <si>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</si>
  <si>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</si>
  <si>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</si>
  <si>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</si>
  <si>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</si>
  <si>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</si>
  <si>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</si>
  <si>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</si>
  <si>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</si>
  <si>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</si>
  <si>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</si>
  <si>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</si>
  <si>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</si>
  <si>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</si>
  <si>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</si>
  <si>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</si>
  <si>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</si>
  <si>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</si>
  <si>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</si>
  <si>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</si>
  <si>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</si>
  <si>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</si>
  <si>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</si>
  <si>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</si>
  <si>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</si>
  <si>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</si>
  <si>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</si>
  <si>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</si>
  <si>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</si>
  <si>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</si>
  <si>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</si>
  <si>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</si>
  <si>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</si>
  <si>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</si>
  <si>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</si>
  <si>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</si>
  <si>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</si>
  <si>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</si>
  <si>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</si>
  <si>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</si>
  <si>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</si>
  <si>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</si>
  <si>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</si>
  <si>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</si>
  <si>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</si>
  <si>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</si>
  <si>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</si>
  <si>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</si>
  <si>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</si>
  <si>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</si>
  <si>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</si>
  <si>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</si>
  <si>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</si>
  <si>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</si>
  <si>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</si>
  <si>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</si>
  <si>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</si>
  <si>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</si>
  <si>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</si>
  <si>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</si>
  <si>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</si>
  <si>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</si>
  <si>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</si>
  <si>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</si>
  <si>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</si>
  <si>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</si>
  <si>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</si>
  <si>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</si>
  <si>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</si>
  <si>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</si>
  <si>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</si>
  <si>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</si>
  <si>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</si>
  <si>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</si>
  <si>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</si>
  <si>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</si>
  <si>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</si>
  <si>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</si>
  <si>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</si>
  <si>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</si>
  <si>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</si>
  <si>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</si>
  <si>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</si>
  <si>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</si>
  <si>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</si>
  <si>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</si>
  <si>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</si>
  <si>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</si>
  <si>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</si>
  <si>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</si>
  <si>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</si>
  <si>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</si>
  <si>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</si>
  <si>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</si>
  <si>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</si>
  <si>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</si>
  <si>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</si>
  <si>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</si>
  <si>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</si>
  <si>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</si>
  <si>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</si>
  <si>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</si>
  <si>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</si>
  <si>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</si>
  <si>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</si>
  <si>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</si>
  <si>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</si>
  <si>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</si>
  <si>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</si>
  <si>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</si>
  <si>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</si>
  <si>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</si>
  <si>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</si>
  <si>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</si>
  <si>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</si>
  <si>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</si>
  <si>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</si>
  <si>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</si>
  <si>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</si>
  <si>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</si>
  <si>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</si>
  <si>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</si>
  <si>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</si>
  <si>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</si>
  <si>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</si>
  <si>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</si>
  <si>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</si>
  <si>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</si>
  <si>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</si>
  <si>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</si>
  <si>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</si>
  <si>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</si>
  <si>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</si>
  <si>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</si>
  <si>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</si>
  <si>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</si>
  <si>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</si>
  <si>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</si>
  <si>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</si>
  <si>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</si>
  <si>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</si>
  <si>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</si>
  <si>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</si>
  <si>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</si>
  <si>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</si>
  <si>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</si>
  <si>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</si>
  <si>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</si>
  <si>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</si>
  <si>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</si>
  <si>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</si>
  <si>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</si>
  <si>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</si>
  <si>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</si>
  <si>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</si>
  <si>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</si>
  <si>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</si>
  <si>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</si>
  <si>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</si>
  <si>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</si>
  <si>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</si>
  <si>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</si>
  <si>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</si>
  <si>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</si>
  <si>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</si>
  <si>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</si>
  <si>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</si>
  <si>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</si>
  <si>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</si>
  <si>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</si>
  <si>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</si>
  <si>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</si>
  <si>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</si>
  <si>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</si>
  <si>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</si>
  <si>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</si>
  <si>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</si>
  <si>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</si>
  <si>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</si>
  <si>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</si>
  <si>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</si>
  <si>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</si>
  <si>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</si>
  <si>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</si>
  <si>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</si>
  <si>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</si>
  <si>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</si>
  <si>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</si>
  <si>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</si>
  <si>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</si>
  <si>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</si>
  <si>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</si>
  <si>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</si>
  <si>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</si>
  <si>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</si>
  <si>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</si>
  <si>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</si>
  <si>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</si>
  <si>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</si>
  <si>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</si>
  <si>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</si>
  <si>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</si>
  <si>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</si>
  <si>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</si>
  <si>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</si>
  <si>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</si>
  <si>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</si>
  <si>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</si>
  <si>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</si>
  <si>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</si>
  <si>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</si>
  <si>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</si>
  <si>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</si>
  <si>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</si>
  <si>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</si>
  <si>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</si>
  <si>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</si>
  <si>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</si>
  <si>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</si>
  <si>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</si>
  <si>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</si>
  <si>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</si>
  <si>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</si>
  <si>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</si>
  <si>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</si>
  <si>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</si>
  <si>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</si>
  <si>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</si>
  <si>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</si>
  <si>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</si>
  <si>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</si>
  <si>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</si>
  <si>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</si>
  <si>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</si>
  <si>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</si>
  <si>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</si>
  <si>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</si>
  <si>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</si>
  <si>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</si>
  <si>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</si>
  <si>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</si>
  <si>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</si>
  <si>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</si>
  <si>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</si>
  <si>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</si>
  <si>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</si>
  <si>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</si>
  <si>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</si>
  <si>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</si>
  <si>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</si>
  <si>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</si>
  <si>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</si>
  <si>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</si>
  <si>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</si>
  <si>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</si>
  <si>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</si>
  <si>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</si>
  <si>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</si>
  <si>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</si>
  <si>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</si>
  <si>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</si>
  <si>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</si>
  <si>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</si>
  <si>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</si>
  <si>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</si>
  <si>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</si>
  <si>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</si>
  <si>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</si>
  <si>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</si>
  <si>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</si>
  <si>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</si>
  <si>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</si>
  <si>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</si>
  <si>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</si>
  <si>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</si>
  <si>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</si>
  <si>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</si>
  <si>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</si>
  <si>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</si>
  <si>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</si>
  <si>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</si>
  <si>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</si>
  <si>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</si>
  <si>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</si>
  <si>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</si>
  <si>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</si>
  <si>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</si>
  <si>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</si>
  <si>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</si>
  <si>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</si>
  <si>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</si>
  <si>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</si>
  <si>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</si>
  <si>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</si>
  <si>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</si>
  <si>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</si>
  <si>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</si>
  <si>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</si>
  <si>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</si>
  <si>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</si>
  <si>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</si>
  <si>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</si>
  <si>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</si>
  <si>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</si>
  <si>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</si>
  <si>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</si>
  <si>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</si>
  <si>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</si>
  <si>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</si>
  <si>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</si>
  <si>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</si>
  <si>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</si>
  <si>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</si>
  <si>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</si>
  <si>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</si>
  <si>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</si>
  <si>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</si>
  <si>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</si>
  <si>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</si>
  <si>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</si>
  <si>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</si>
  <si>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</si>
  <si>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</si>
  <si>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</si>
  <si>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</si>
  <si>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</si>
  <si>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</si>
  <si>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</si>
  <si>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</si>
  <si>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</si>
  <si>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</si>
  <si>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</si>
  <si>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</si>
  <si>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</si>
  <si>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</si>
  <si>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</si>
  <si>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</si>
  <si>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</si>
  <si>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</si>
  <si>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</si>
  <si>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</si>
  <si>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</si>
  <si>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</si>
  <si>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</si>
  <si>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</si>
  <si>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</si>
  <si>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</si>
  <si>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</si>
  <si>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</si>
  <si>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</si>
  <si>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</si>
  <si>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</si>
  <si>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</si>
  <si>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</si>
  <si>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</si>
  <si>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</si>
  <si>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</si>
  <si>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</si>
  <si>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</si>
  <si>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</si>
  <si>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</si>
  <si>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</si>
  <si>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</si>
  <si>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</si>
  <si>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</si>
  <si>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</si>
  <si>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</si>
  <si>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</si>
  <si>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</si>
  <si>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</si>
  <si>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</si>
  <si>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</si>
  <si>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</si>
  <si>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</si>
  <si>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</si>
  <si>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</si>
  <si>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</si>
  <si>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</si>
  <si>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</si>
  <si>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</si>
  <si>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</si>
  <si>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</si>
  <si>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</si>
  <si>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</si>
  <si>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</si>
  <si>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</si>
  <si>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</si>
  <si>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</si>
  <si>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</si>
  <si>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</si>
  <si>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</si>
  <si>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</si>
  <si>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</si>
  <si>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</si>
  <si>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</si>
  <si>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</si>
  <si>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</si>
  <si>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</si>
  <si>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</si>
  <si>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</si>
  <si>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</si>
  <si>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</si>
  <si>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</si>
  <si>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</si>
  <si>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</si>
  <si>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</si>
  <si>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</si>
  <si>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</si>
  <si>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</si>
  <si>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</si>
  <si>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</si>
  <si>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</si>
  <si>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</si>
  <si>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</si>
  <si>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</si>
  <si>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</si>
  <si>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</si>
  <si>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</si>
  <si>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</si>
  <si>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</si>
  <si>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</si>
  <si>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</si>
  <si>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</si>
  <si>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</si>
  <si>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</si>
  <si>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</si>
  <si>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</si>
  <si>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</si>
  <si>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</si>
  <si>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</si>
  <si>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</si>
  <si>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</si>
  <si>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</si>
  <si>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</si>
  <si>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</si>
  <si>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</si>
  <si>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</si>
  <si>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</si>
  <si>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</si>
  <si>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</si>
  <si>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</si>
  <si>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</si>
  <si>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</si>
  <si>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</si>
  <si>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</si>
  <si>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</si>
  <si>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</si>
  <si>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</si>
  <si>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</si>
  <si>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</si>
  <si>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</si>
  <si>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</si>
  <si>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</si>
  <si>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</si>
  <si>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</si>
  <si>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</si>
  <si>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</si>
  <si>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</si>
  <si>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</si>
  <si>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</si>
  <si>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</si>
  <si>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</si>
  <si>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</si>
  <si>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</si>
  <si>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</si>
  <si>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</si>
  <si>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</si>
  <si>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</si>
  <si>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</si>
  <si>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</si>
  <si>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</si>
  <si>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</si>
  <si>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</si>
  <si>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</si>
  <si>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</si>
  <si>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</si>
  <si>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</si>
  <si>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</si>
  <si>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</si>
  <si>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</si>
  <si>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</si>
  <si>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</si>
  <si>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</si>
  <si>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</si>
  <si>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</si>
  <si>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</si>
  <si>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</si>
  <si>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</si>
  <si>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</si>
  <si>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</si>
  <si>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</si>
  <si>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</si>
  <si>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</si>
  <si>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</si>
  <si>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</si>
  <si>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</si>
  <si>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</si>
  <si>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</si>
  <si>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</si>
  <si>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</si>
  <si>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</si>
  <si>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</si>
  <si>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</si>
  <si>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</si>
  <si>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</si>
  <si>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</si>
  <si>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</si>
  <si>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</si>
  <si>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</si>
  <si>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</si>
  <si>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</si>
  <si>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</si>
  <si>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</si>
  <si>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</si>
  <si>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</si>
  <si>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</si>
  <si>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</si>
  <si>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</si>
  <si>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</si>
  <si>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</si>
  <si>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</si>
  <si>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</si>
  <si>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</si>
  <si>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</si>
  <si>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</si>
  <si>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</si>
  <si>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</si>
  <si>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</si>
  <si>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</si>
  <si>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</si>
  <si>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</si>
  <si>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</si>
  <si>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</si>
  <si>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</si>
  <si>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</si>
  <si>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</si>
  <si>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</si>
  <si>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</si>
  <si>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</si>
  <si>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</si>
  <si>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</si>
  <si>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</si>
  <si>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</si>
  <si>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</si>
  <si>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</si>
  <si>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</si>
  <si>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</si>
  <si>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</si>
  <si>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</si>
  <si>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</si>
  <si>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</si>
  <si>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</si>
  <si>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</si>
  <si>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</si>
  <si>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</si>
  <si>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</si>
  <si>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</si>
  <si>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</si>
  <si>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</si>
  <si>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</si>
  <si>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</si>
  <si>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</si>
  <si>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</si>
  <si>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</si>
  <si>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</si>
  <si>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</si>
  <si>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</si>
  <si>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</si>
  <si>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</si>
  <si>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</si>
  <si>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</si>
  <si>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</si>
  <si>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</si>
  <si>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</si>
  <si>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</si>
  <si>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</si>
  <si>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</si>
  <si>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</si>
  <si>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</si>
  <si>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</si>
  <si>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</si>
  <si>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</si>
  <si>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</si>
  <si>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</si>
  <si>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</si>
  <si>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</si>
  <si>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</si>
  <si>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</si>
  <si>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</si>
  <si>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</si>
  <si>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</si>
  <si>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</si>
  <si>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</si>
  <si>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</si>
  <si>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</si>
  <si>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</si>
  <si>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</si>
  <si>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</si>
  <si>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</si>
  <si>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</si>
  <si>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</si>
  <si>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</si>
  <si>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</si>
  <si>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</si>
  <si>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</si>
  <si>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</si>
  <si>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</si>
  <si>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</si>
  <si>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</si>
  <si>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</si>
  <si>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</si>
  <si>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</si>
  <si>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</si>
  <si>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</si>
  <si>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</si>
  <si>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</si>
  <si>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</si>
  <si>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</si>
  <si>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</si>
  <si>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</si>
  <si>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</si>
  <si>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</si>
  <si>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</si>
  <si>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</si>
  <si>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</si>
  <si>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</si>
  <si>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</si>
  <si>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</si>
  <si>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</si>
  <si>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</si>
  <si>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</si>
  <si>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</si>
  <si>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</si>
  <si>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</si>
  <si>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</si>
  <si>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</si>
  <si>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</si>
  <si>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</si>
  <si>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</si>
  <si>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</si>
  <si>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</si>
  <si>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</si>
  <si>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</si>
  <si>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</si>
  <si>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</si>
  <si>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</si>
  <si>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</si>
  <si>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</si>
  <si>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</si>
  <si>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</si>
  <si>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</si>
  <si>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</si>
  <si>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</si>
  <si>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</si>
  <si>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</si>
  <si>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</si>
  <si>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</si>
  <si>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</si>
  <si>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</si>
  <si>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</si>
  <si>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</si>
  <si>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</si>
  <si>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</si>
  <si>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</si>
  <si>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</si>
  <si>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</si>
  <si>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</si>
  <si>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</si>
  <si>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</si>
  <si>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</si>
  <si>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</si>
  <si>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</si>
  <si>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</si>
  <si>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</si>
  <si>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</si>
  <si>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</si>
  <si>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</si>
  <si>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</si>
  <si>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</si>
  <si>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</si>
  <si>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</si>
  <si>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</si>
  <si>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</si>
  <si>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</si>
  <si>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</si>
  <si>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</si>
  <si>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</si>
  <si>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</si>
  <si>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</si>
  <si>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</si>
  <si>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</si>
  <si>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</si>
  <si>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</si>
  <si>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</si>
  <si>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</si>
  <si>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</si>
  <si>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</si>
  <si>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</si>
  <si>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</si>
  <si>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</si>
  <si>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</si>
  <si>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</si>
  <si>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</si>
  <si>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</si>
  <si>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</si>
  <si>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</si>
  <si>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</si>
  <si>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</si>
  <si>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</si>
  <si>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</si>
  <si>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</si>
  <si>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</si>
  <si>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</si>
  <si>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</si>
  <si>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</si>
  <si>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</si>
  <si>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</si>
  <si>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</si>
  <si>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</si>
  <si>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</si>
  <si>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</si>
  <si>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</si>
  <si>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</si>
  <si>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</si>
  <si>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</si>
  <si>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</si>
  <si>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</si>
  <si>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</si>
  <si>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</si>
  <si>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</si>
  <si>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</si>
  <si>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</si>
  <si>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</si>
  <si>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</si>
  <si>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</si>
  <si>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</si>
  <si>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</si>
  <si>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</si>
  <si>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</si>
  <si>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</si>
  <si>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</si>
  <si>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</si>
  <si>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</si>
  <si>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</si>
  <si>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</si>
  <si>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</si>
  <si>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</si>
  <si>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</si>
  <si>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</si>
  <si>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</si>
  <si>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</si>
  <si>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</si>
  <si>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</si>
  <si>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</si>
  <si>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</si>
  <si>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</si>
  <si>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</si>
  <si>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</si>
  <si>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</si>
  <si>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</si>
  <si>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</si>
  <si>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</si>
  <si>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</si>
  <si>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</si>
  <si>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</si>
  <si>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</si>
  <si>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</si>
  <si>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</si>
  <si>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</si>
  <si>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</si>
  <si>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</si>
  <si>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</si>
  <si>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</si>
  <si>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</si>
  <si>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</si>
  <si>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</si>
  <si>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</si>
  <si>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</si>
  <si>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</si>
  <si>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</si>
  <si>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</si>
  <si>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</si>
  <si>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</si>
  <si>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</si>
  <si>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</si>
  <si>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</si>
  <si>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</si>
  <si>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</si>
  <si>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</si>
  <si>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</si>
  <si>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</si>
  <si>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</si>
  <si>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</si>
  <si>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</si>
  <si>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</si>
  <si>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</si>
  <si>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</si>
  <si>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</si>
  <si>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</si>
  <si>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</si>
  <si>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</si>
  <si>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</si>
  <si>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</si>
  <si>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</si>
  <si>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</si>
  <si>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</si>
  <si>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</si>
  <si>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</si>
  <si>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</si>
  <si>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</si>
  <si>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</si>
  <si>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</si>
  <si>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</si>
  <si>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</si>
  <si>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</si>
  <si>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</si>
  <si>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</si>
  <si>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</si>
  <si>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</si>
  <si>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</si>
  <si>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</si>
  <si>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</si>
  <si>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</si>
  <si>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</si>
  <si>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</si>
  <si>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</si>
  <si>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</si>
  <si>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</si>
  <si>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</si>
  <si>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</si>
  <si>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</si>
  <si>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</si>
  <si>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</si>
  <si>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</si>
  <si>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</si>
  <si>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</si>
  <si>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</si>
  <si>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</si>
  <si>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</si>
  <si>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</si>
  <si>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</si>
  <si>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</si>
  <si>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</si>
  <si>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</si>
  <si>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</si>
  <si>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</si>
  <si>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</si>
  <si>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</si>
  <si>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</si>
  <si>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</si>
  <si>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</si>
  <si>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</si>
  <si>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</si>
  <si>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</si>
  <si>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</si>
  <si>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</si>
  <si>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</si>
  <si>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</si>
  <si>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</si>
  <si>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</si>
  <si>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</si>
  <si>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</si>
  <si>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</si>
  <si>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</si>
  <si>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</si>
  <si>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</si>
  <si>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</si>
  <si>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</si>
  <si>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</si>
  <si>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</si>
  <si>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</si>
  <si>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</si>
  <si>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</si>
  <si>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</si>
  <si>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</si>
  <si>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</si>
  <si>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</si>
  <si>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</si>
  <si>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</si>
  <si>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</si>
  <si>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</si>
  <si>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</si>
  <si>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</si>
  <si>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</si>
  <si>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</si>
  <si>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</si>
  <si>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</si>
  <si>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</si>
  <si>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</si>
  <si>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</si>
  <si>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</si>
  <si>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</si>
  <si>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</si>
  <si>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</si>
  <si>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</si>
  <si>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</si>
  <si>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</si>
  <si>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</si>
  <si>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</si>
  <si>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</si>
  <si>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</si>
  <si>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</si>
  <si>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</si>
  <si>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</si>
  <si>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</si>
  <si>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</si>
  <si>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</si>
  <si>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</si>
  <si>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</si>
  <si>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</si>
  <si>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</si>
  <si>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</si>
  <si>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</si>
  <si>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</si>
  <si>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</si>
  <si>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</si>
  <si>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</si>
  <si>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</si>
  <si>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</si>
  <si>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</si>
  <si>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</si>
  <si>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</si>
  <si>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</si>
  <si>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</si>
  <si>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</si>
  <si>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</si>
  <si>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</si>
  <si>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</si>
  <si>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</si>
  <si>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</si>
  <si>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</si>
  <si>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</si>
  <si>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</si>
  <si>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</si>
  <si>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</si>
  <si>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</si>
  <si>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</si>
  <si>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</si>
  <si>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</si>
  <si>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</si>
  <si>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</si>
  <si>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</si>
  <si>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</si>
  <si>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</si>
  <si>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</si>
  <si>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</si>
  <si>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</si>
  <si>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</si>
  <si>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</si>
  <si>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</si>
  <si>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</si>
  <si>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</si>
  <si>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</si>
  <si>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</si>
  <si>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</si>
  <si>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</si>
  <si>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</si>
  <si>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</si>
  <si>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</si>
  <si>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</si>
  <si>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</si>
  <si>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</si>
  <si>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</si>
  <si>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</si>
  <si>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</si>
  <si>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</si>
  <si>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</si>
  <si>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</si>
  <si>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</si>
  <si>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</si>
  <si>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</si>
  <si>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</si>
  <si>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</si>
  <si>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</si>
  <si>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</si>
  <si>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</si>
  <si>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</si>
  <si>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</si>
  <si>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</si>
  <si>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</si>
  <si>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</si>
  <si>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</si>
  <si>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</si>
  <si>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</si>
  <si>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</si>
  <si>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</si>
  <si>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</si>
  <si>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</si>
  <si>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</si>
  <si>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</si>
  <si>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</si>
  <si>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</si>
  <si>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</si>
  <si>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</si>
  <si>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</si>
  <si>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</si>
  <si>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</si>
  <si>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</si>
  <si>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</si>
  <si>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</si>
  <si>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</si>
  <si>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</si>
  <si>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</si>
  <si>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</si>
  <si>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</si>
  <si>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</si>
  <si>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</si>
  <si>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</si>
  <si>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</si>
  <si>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</si>
  <si>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</si>
  <si>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</si>
  <si>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</si>
  <si>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</si>
  <si>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</si>
  <si>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</si>
  <si>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</si>
  <si>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</si>
  <si>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</si>
  <si>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</si>
  <si>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</si>
  <si>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</si>
  <si>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</si>
  <si>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</si>
  <si>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</si>
  <si>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</si>
  <si>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</si>
  <si>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</si>
  <si>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</si>
  <si>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</si>
  <si>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</si>
  <si>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</si>
  <si>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</si>
  <si>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</si>
  <si>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</si>
  <si>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</si>
  <si>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</si>
  <si>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</si>
  <si>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</si>
  <si>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</si>
  <si>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</si>
  <si>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</si>
  <si>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</si>
  <si>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</si>
  <si>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</si>
  <si>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</si>
  <si>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</si>
  <si>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</si>
  <si>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</si>
  <si>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</si>
  <si>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</si>
  <si>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</si>
  <si>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</si>
  <si>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</si>
  <si>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</si>
  <si>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</si>
  <si>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</si>
  <si>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</si>
  <si>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</si>
  <si>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</si>
  <si>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</si>
  <si>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</si>
  <si>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</si>
  <si>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</si>
  <si>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</si>
  <si>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</si>
  <si>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</si>
  <si>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</si>
  <si>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</si>
  <si>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</si>
  <si>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</si>
  <si>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</si>
  <si>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</si>
  <si>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</si>
  <si>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</si>
  <si>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</si>
  <si>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</si>
  <si>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</si>
  <si>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</si>
  <si>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</si>
  <si>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</si>
  <si>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</si>
  <si>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</si>
  <si>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</si>
  <si>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</si>
  <si>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</si>
  <si>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</si>
  <si>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</si>
  <si>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</si>
  <si>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</si>
  <si>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</si>
  <si>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</si>
  <si>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</si>
  <si>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</si>
  <si>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</si>
  <si>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</si>
  <si>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</si>
  <si>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</si>
  <si>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</si>
  <si>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</si>
  <si>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</si>
  <si>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</si>
  <si>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</si>
  <si>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</si>
  <si>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</si>
  <si>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</si>
  <si>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</si>
  <si>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</si>
  <si>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</si>
  <si>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</si>
  <si>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</si>
  <si>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</si>
  <si>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</si>
  <si>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</si>
  <si>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</si>
  <si>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</si>
  <si>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</si>
  <si>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</si>
  <si>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</si>
  <si>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</si>
  <si>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</si>
  <si>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</si>
  <si>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</si>
  <si>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</si>
  <si>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</si>
  <si>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</si>
  <si>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</si>
  <si>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</si>
  <si>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</si>
  <si>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</si>
  <si>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</si>
  <si>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</si>
  <si>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</si>
  <si>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</si>
  <si>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</si>
  <si>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</si>
  <si>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</si>
  <si>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</si>
  <si>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</si>
  <si>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</si>
  <si>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</si>
  <si>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</si>
  <si>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</si>
  <si>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</si>
  <si>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</si>
  <si>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</si>
  <si>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</si>
  <si>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</si>
  <si>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</si>
  <si>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</si>
  <si>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</si>
  <si>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</si>
  <si>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</si>
  <si>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</si>
  <si>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</si>
  <si>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</si>
  <si>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</si>
  <si>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</si>
  <si>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</si>
  <si>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</si>
  <si>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</si>
  <si>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</si>
  <si>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</si>
  <si>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</si>
  <si>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</si>
  <si>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</si>
  <si>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</si>
  <si>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</si>
  <si>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</si>
  <si>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</si>
  <si>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</si>
  <si>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</si>
  <si>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</si>
  <si>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</si>
  <si>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</si>
  <si>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</si>
  <si>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</si>
  <si>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</si>
  <si>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</si>
  <si>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</si>
  <si>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</si>
  <si>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</si>
  <si>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</si>
  <si>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</si>
  <si>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</si>
  <si>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</si>
  <si>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</si>
  <si>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</si>
  <si>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</si>
  <si>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</si>
  <si>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</si>
  <si>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</si>
  <si>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</si>
  <si>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</si>
  <si>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</si>
  <si>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</si>
  <si>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</si>
  <si>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</si>
  <si>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</si>
  <si>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</si>
  <si>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</si>
  <si>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</si>
  <si>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</si>
  <si>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</si>
  <si>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</si>
  <si>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</si>
  <si>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</si>
  <si>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</si>
  <si>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</si>
  <si>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</si>
  <si>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</si>
  <si>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</si>
  <si>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</si>
  <si>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</si>
  <si>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</si>
  <si>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</si>
  <si>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</si>
  <si>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</si>
  <si>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</si>
  <si>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</si>
  <si>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</si>
  <si>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</si>
  <si>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</si>
  <si>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</si>
  <si>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</si>
  <si>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</si>
  <si>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</si>
  <si>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</si>
  <si>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</si>
  <si>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</si>
  <si>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</si>
  <si>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</si>
  <si>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</si>
  <si>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</si>
  <si>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</si>
  <si>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</si>
  <si>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</si>
  <si>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</si>
  <si>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</si>
  <si>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</si>
  <si>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</si>
  <si>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</si>
  <si>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</si>
  <si>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</si>
  <si>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</si>
  <si>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</si>
  <si>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</si>
  <si>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</si>
  <si>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</si>
  <si>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</si>
  <si>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</si>
  <si>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</si>
  <si>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</si>
  <si>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</si>
  <si>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</si>
  <si>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</si>
  <si>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</si>
  <si>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</si>
  <si>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</si>
  <si>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</si>
  <si>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</si>
  <si>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</si>
  <si>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</si>
  <si>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</si>
  <si>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</si>
  <si>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</si>
  <si>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</si>
  <si>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</si>
  <si>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</si>
  <si>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</si>
  <si>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</si>
  <si>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</si>
  <si>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</si>
  <si>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</si>
  <si>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</si>
  <si>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</si>
  <si>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</si>
  <si>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</si>
  <si>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</si>
  <si>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</si>
  <si>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</si>
  <si>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</si>
  <si>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</si>
  <si>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</si>
  <si>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</si>
  <si>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</si>
  <si>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</si>
  <si>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</si>
  <si>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</si>
  <si>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</si>
  <si>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</si>
  <si>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</si>
  <si>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</si>
  <si>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</si>
  <si>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</si>
  <si>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</si>
  <si>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</si>
  <si>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</si>
  <si>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</si>
  <si>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</si>
  <si>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</si>
  <si>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</si>
  <si>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</si>
  <si>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</si>
  <si>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</si>
  <si>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</si>
  <si>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</si>
  <si>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</si>
  <si>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</si>
  <si>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</si>
  <si>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</si>
  <si>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</si>
  <si>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</si>
  <si>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</si>
  <si>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</si>
  <si>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</si>
  <si>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</si>
  <si>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</si>
  <si>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</si>
  <si>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</si>
  <si>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</si>
  <si>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</si>
  <si>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</si>
  <si>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</si>
  <si>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</si>
  <si>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</si>
  <si>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</si>
  <si>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</si>
  <si>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</si>
  <si>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</si>
  <si>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</si>
  <si>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</si>
  <si>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</si>
  <si>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</si>
  <si>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</si>
  <si>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</si>
  <si>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</si>
  <si>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</si>
  <si>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</si>
  <si>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</si>
  <si>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</si>
  <si>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</si>
  <si>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</si>
  <si>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</si>
  <si>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</si>
  <si>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</si>
  <si>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</si>
  <si>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</si>
  <si>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</si>
  <si>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</si>
  <si>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</si>
  <si>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</si>
  <si>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</si>
  <si>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</si>
  <si>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</si>
  <si>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</si>
  <si>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</si>
  <si>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</si>
  <si>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</si>
  <si>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</si>
  <si>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</si>
  <si>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</si>
  <si>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</si>
  <si>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</si>
  <si>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</si>
  <si>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</si>
  <si>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</si>
  <si>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</si>
  <si>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</si>
  <si>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</si>
  <si>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</si>
  <si>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</si>
  <si>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</si>
  <si>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</si>
  <si>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</si>
  <si>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</si>
  <si>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</si>
  <si>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</si>
  <si>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</si>
  <si>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</si>
  <si>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</si>
  <si>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</si>
  <si>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</si>
  <si>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</si>
  <si>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</si>
  <si>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</si>
  <si>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</si>
  <si>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</si>
  <si>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</si>
  <si>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</si>
  <si>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</si>
  <si>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</si>
  <si>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</si>
  <si>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</si>
  <si>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</si>
  <si>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</si>
  <si>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</si>
  <si>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</si>
  <si>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</si>
  <si>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</si>
  <si>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</si>
  <si>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</si>
  <si>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</si>
  <si>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</si>
  <si>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</si>
  <si>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</si>
  <si>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</si>
  <si>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</si>
  <si>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</si>
  <si>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</si>
  <si>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</si>
  <si>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</si>
  <si>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</si>
  <si>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</si>
  <si>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</si>
  <si>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</si>
  <si>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</si>
  <si>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</si>
  <si>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</si>
  <si>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</si>
  <si>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</si>
  <si>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</si>
  <si>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</si>
  <si>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</si>
  <si>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</si>
  <si>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</si>
  <si>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</si>
  <si>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</si>
  <si>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</si>
  <si>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</si>
  <si>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</si>
  <si>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</si>
  <si>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</si>
  <si>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</si>
  <si>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</si>
  <si>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</si>
  <si>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</si>
  <si>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</si>
  <si>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</si>
  <si>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</si>
  <si>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</si>
  <si>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</si>
  <si>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</si>
  <si>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</si>
  <si>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</si>
  <si>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</si>
  <si>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</si>
  <si>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</si>
  <si>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</si>
  <si>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</si>
  <si>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</si>
  <si>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</si>
  <si>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</si>
  <si>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</si>
  <si>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</si>
  <si>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</si>
  <si>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</si>
  <si>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</si>
  <si>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</si>
  <si>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</si>
  <si>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</si>
  <si>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</si>
  <si>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</si>
  <si>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</si>
  <si>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</si>
  <si>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</si>
  <si>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</si>
  <si>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</si>
  <si>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</si>
  <si>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</si>
  <si>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</si>
  <si>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</si>
  <si>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</si>
  <si>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</si>
  <si>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</si>
  <si>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</si>
  <si>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</si>
  <si>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</si>
  <si>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</si>
  <si>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</si>
  <si>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</si>
  <si>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</si>
  <si>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</si>
  <si>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</si>
  <si>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</si>
  <si>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</si>
  <si>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</si>
  <si>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</si>
  <si>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</si>
  <si>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</si>
  <si>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</si>
  <si>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</si>
  <si>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</si>
  <si>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</si>
  <si>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</si>
  <si>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</si>
  <si>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</si>
  <si>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</si>
  <si>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</si>
  <si>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</si>
  <si>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</si>
  <si>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</si>
  <si>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</si>
  <si>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</si>
  <si>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</si>
  <si>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</si>
  <si>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</si>
  <si>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</si>
  <si>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</si>
  <si>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</si>
  <si>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</si>
  <si>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</si>
  <si>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</si>
  <si>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</si>
  <si>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</si>
  <si>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</si>
  <si>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</si>
  <si>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</si>
  <si>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</si>
  <si>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</si>
  <si>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</si>
  <si>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</si>
  <si>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</si>
  <si>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</si>
  <si>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</si>
  <si>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</si>
  <si>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</si>
  <si>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</si>
  <si>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</si>
  <si>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</si>
  <si>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</si>
  <si>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</si>
  <si>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</si>
  <si>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</si>
  <si>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</si>
  <si>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</si>
  <si>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</si>
  <si>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</si>
  <si>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</si>
  <si>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</si>
  <si>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</si>
  <si>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</si>
  <si>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</si>
  <si>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</si>
  <si>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</si>
  <si>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</si>
  <si>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</si>
  <si>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</si>
  <si>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</si>
  <si>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</si>
  <si>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</si>
  <si>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</si>
  <si>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</si>
  <si>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</si>
  <si>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</si>
  <si>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</si>
  <si>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</si>
  <si>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</si>
  <si>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</si>
  <si>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</si>
  <si>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</si>
  <si>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</si>
  <si>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</si>
  <si>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</si>
  <si>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</si>
  <si>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</si>
  <si>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</si>
  <si>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</si>
  <si>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</si>
  <si>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</si>
  <si>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</si>
  <si>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</si>
  <si>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</si>
  <si>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</si>
  <si>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</si>
  <si>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</si>
  <si>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</si>
  <si>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</si>
  <si>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</si>
  <si>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</si>
  <si>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</si>
  <si>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</si>
  <si>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</si>
  <si>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</si>
  <si>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</si>
  <si>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</si>
  <si>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</si>
  <si>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</si>
  <si>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</si>
  <si>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</si>
  <si>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</si>
  <si>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</si>
  <si>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</si>
  <si>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</si>
  <si>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</si>
  <si>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</si>
  <si>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</si>
  <si>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</si>
  <si>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</si>
  <si>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</si>
  <si>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</si>
  <si>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</si>
  <si>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</si>
  <si>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</si>
  <si>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</si>
  <si>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</si>
  <si>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</si>
  <si>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</si>
  <si>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</si>
  <si>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</si>
  <si>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</si>
  <si>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</si>
  <si>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</si>
  <si>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</si>
  <si>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</si>
  <si>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</si>
  <si>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</si>
  <si>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</si>
  <si>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</si>
  <si>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</si>
  <si>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</si>
  <si>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</si>
  <si>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</si>
  <si>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</si>
  <si>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</si>
  <si>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</si>
  <si>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</si>
  <si>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</si>
  <si>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</si>
  <si>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</si>
  <si>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</si>
  <si>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</si>
  <si>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</si>
  <si>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</si>
  <si>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</si>
  <si>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</si>
  <si>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</si>
  <si>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</si>
  <si>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</si>
  <si>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</si>
  <si>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</si>
  <si>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</si>
  <si>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</si>
  <si>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</si>
  <si>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</si>
  <si>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</si>
  <si>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</si>
  <si>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</si>
  <si>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</si>
  <si>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</si>
  <si>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</si>
  <si>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</si>
  <si>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</si>
  <si>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</si>
  <si>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</si>
  <si>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</si>
  <si>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</si>
  <si>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</si>
  <si>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</si>
  <si>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</si>
  <si>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</si>
  <si>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</si>
  <si>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</si>
  <si>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</si>
  <si>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</si>
  <si>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</si>
  <si>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</si>
  <si>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</si>
  <si>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</si>
  <si>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</si>
  <si>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</si>
  <si>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</si>
  <si>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</si>
  <si>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</si>
  <si>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</si>
  <si>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</si>
  <si>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</si>
  <si>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</si>
  <si>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</si>
  <si>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</si>
  <si>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</si>
  <si>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</si>
  <si>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</si>
  <si>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</si>
  <si>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</si>
  <si>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</si>
  <si>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</si>
  <si>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</si>
  <si>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</si>
  <si>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</si>
  <si>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</si>
  <si>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</si>
  <si>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</si>
  <si>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</si>
  <si>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</si>
  <si>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</si>
  <si>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</si>
  <si>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</si>
  <si>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</si>
  <si>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</si>
  <si>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</si>
  <si>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</si>
  <si>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</si>
  <si>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</si>
  <si>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</si>
  <si>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</si>
  <si>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</si>
  <si>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</si>
  <si>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</si>
  <si>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</si>
  <si>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</si>
  <si>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</si>
  <si>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</si>
  <si>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</si>
  <si>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</si>
  <si>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</si>
  <si>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</si>
  <si>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</si>
  <si>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</si>
  <si>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</si>
  <si>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</si>
  <si>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</si>
  <si>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</si>
  <si>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</si>
  <si>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</si>
  <si>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</si>
  <si>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</si>
  <si>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</si>
  <si>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</si>
  <si>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</si>
  <si>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</si>
  <si>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</si>
  <si>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</si>
  <si>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</si>
  <si>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</si>
  <si>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</si>
  <si>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</si>
  <si>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</si>
  <si>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</si>
  <si>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</si>
  <si>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</si>
  <si>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</si>
  <si>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</si>
  <si>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</si>
  <si>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</si>
  <si>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</si>
  <si>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</si>
  <si>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</si>
  <si>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</si>
  <si>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</si>
  <si>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</si>
  <si>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</si>
  <si>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</si>
  <si>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</si>
  <si>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</si>
  <si>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</si>
  <si>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</si>
  <si>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</si>
  <si>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</si>
  <si>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</si>
  <si>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</si>
  <si>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</si>
  <si>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</si>
  <si>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</si>
  <si>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</si>
  <si>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</si>
  <si>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</si>
  <si>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</si>
  <si>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</si>
  <si>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</si>
  <si>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</si>
  <si>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</si>
  <si>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</si>
  <si>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</si>
  <si>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</si>
  <si>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</si>
  <si>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</si>
  <si>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</si>
  <si>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</si>
  <si>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</si>
  <si>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</si>
  <si>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</si>
  <si>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</si>
  <si>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</si>
  <si>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</si>
  <si>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</si>
  <si>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</si>
  <si>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</si>
  <si>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</si>
  <si>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</si>
  <si>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</si>
  <si>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</si>
  <si>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</si>
  <si>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</si>
  <si>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</si>
  <si>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</si>
  <si>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</si>
  <si>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</si>
  <si>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</si>
  <si>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</si>
  <si>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</si>
  <si>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</si>
  <si>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</si>
  <si>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</si>
  <si>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</si>
  <si>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</si>
  <si>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</si>
  <si>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</si>
  <si>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</si>
  <si>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</si>
  <si>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</si>
  <si>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</si>
  <si>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</si>
  <si>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</si>
  <si>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</si>
  <si>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</si>
  <si>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</si>
  <si>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</si>
  <si>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</si>
  <si>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</si>
  <si>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</si>
  <si>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</si>
  <si>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</si>
  <si>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</si>
  <si>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</si>
  <si>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</si>
  <si>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</si>
  <si>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</si>
  <si>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</si>
  <si>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</si>
  <si>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</si>
  <si>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</si>
  <si>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</si>
  <si>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</si>
  <si>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</si>
  <si>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</si>
  <si>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</si>
  <si>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</si>
  <si>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</si>
  <si>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</si>
  <si>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</si>
  <si>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</si>
  <si>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</si>
  <si>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</si>
  <si>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</si>
  <si>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</si>
  <si>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</si>
  <si>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</si>
  <si>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</si>
  <si>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</si>
  <si>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</si>
  <si>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</si>
  <si>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</si>
  <si>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</si>
  <si>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</si>
  <si>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</si>
  <si>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</si>
  <si>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</si>
  <si>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</si>
  <si>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</si>
  <si>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</si>
  <si>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</si>
  <si>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</si>
  <si>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</si>
  <si>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</si>
  <si>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</si>
  <si>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</si>
  <si>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</si>
  <si>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</si>
  <si>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</si>
  <si>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</si>
  <si>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</si>
  <si>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</si>
  <si>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</si>
  <si>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</si>
  <si>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</si>
  <si>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</si>
  <si>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</si>
  <si>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</si>
  <si>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</si>
  <si>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</si>
  <si>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</si>
  <si>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</si>
  <si>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</si>
  <si>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</si>
  <si>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</si>
  <si>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</si>
  <si>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</si>
  <si>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</si>
  <si>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</si>
  <si>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</si>
  <si>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</si>
  <si>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</si>
  <si>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</si>
  <si>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</si>
  <si>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</si>
  <si>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</si>
  <si>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</si>
  <si>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</si>
  <si>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</si>
  <si>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</si>
  <si>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</si>
  <si>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</si>
  <si>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</si>
  <si>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</si>
  <si>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</si>
  <si>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</si>
  <si>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</si>
  <si>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</si>
  <si>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</si>
  <si>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</si>
  <si>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</si>
  <si>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</si>
  <si>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</si>
  <si>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</si>
  <si>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</si>
  <si>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</si>
  <si>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</si>
  <si>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</si>
  <si>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</si>
  <si>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</si>
  <si>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</si>
  <si>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</si>
  <si>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</si>
  <si>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</si>
  <si>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</si>
  <si>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</si>
  <si>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</si>
  <si>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</si>
  <si>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</si>
  <si>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</si>
  <si>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</si>
  <si>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</si>
  <si>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</si>
  <si>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</si>
  <si>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</si>
  <si>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</si>
  <si>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</si>
  <si>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</si>
  <si>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</si>
  <si>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</si>
  <si>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</si>
  <si>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</si>
  <si>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</si>
  <si>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</si>
  <si>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</si>
  <si>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</si>
  <si>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</si>
  <si>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</si>
  <si>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</si>
  <si>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</si>
  <si>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</si>
  <si>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</si>
  <si>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</si>
  <si>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</si>
  <si>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</si>
  <si>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</si>
  <si>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</si>
  <si>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</si>
  <si>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</si>
  <si>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</si>
  <si>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</si>
  <si>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</si>
  <si>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</si>
  <si>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</si>
  <si>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</si>
  <si>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</si>
  <si>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</si>
  <si>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</si>
  <si>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</si>
  <si>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</si>
  <si>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</si>
  <si>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</si>
  <si>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</si>
  <si>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</si>
  <si>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</si>
  <si>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</si>
  <si>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</si>
  <si>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</si>
  <si>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</si>
  <si>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</si>
  <si>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</si>
  <si>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</si>
  <si>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</si>
  <si>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</si>
  <si>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</si>
  <si>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</si>
  <si>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</si>
  <si>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</si>
  <si>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</si>
  <si>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</si>
  <si>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</si>
  <si>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</si>
  <si>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</si>
  <si>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</si>
  <si>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</si>
  <si>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</si>
  <si>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</si>
  <si>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</si>
  <si>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</si>
  <si>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</si>
  <si>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</si>
  <si>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</si>
  <si>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</si>
  <si>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</si>
  <si>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</si>
  <si>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</si>
  <si>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</si>
  <si>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</si>
  <si>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</si>
  <si>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</si>
  <si>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</si>
  <si>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</si>
  <si>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</si>
  <si>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</si>
  <si>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</si>
  <si>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</si>
  <si>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</si>
  <si>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</si>
  <si>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</si>
  <si>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</si>
  <si>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</si>
  <si>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</si>
  <si>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</si>
  <si>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</si>
  <si>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</si>
  <si>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</si>
  <si>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</si>
  <si>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</si>
  <si>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</si>
  <si>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</si>
  <si>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</si>
  <si>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</si>
  <si>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</si>
  <si>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</si>
  <si>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</si>
  <si>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</si>
  <si>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</si>
  <si>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</si>
  <si>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</si>
  <si>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</si>
  <si>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</si>
  <si>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</si>
  <si>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</si>
  <si>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</si>
  <si>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</si>
  <si>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</si>
  <si>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</si>
  <si>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</si>
  <si>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</si>
  <si>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</si>
  <si>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</si>
  <si>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</si>
  <si>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</si>
  <si>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</si>
  <si>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</si>
  <si>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</si>
  <si>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</si>
  <si>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</si>
  <si>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</si>
  <si>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</si>
  <si>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</si>
  <si>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</si>
  <si>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</si>
  <si>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</si>
  <si>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</si>
  <si>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</si>
  <si>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</si>
  <si>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</si>
  <si>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</si>
  <si>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</si>
  <si>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</si>
  <si>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</si>
  <si>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</si>
  <si>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</si>
  <si>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</si>
  <si>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</si>
  <si>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</si>
  <si>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</si>
  <si>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</si>
  <si>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</si>
  <si>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</si>
  <si>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</si>
  <si>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</si>
  <si>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</si>
  <si>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</si>
  <si>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</si>
  <si>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</si>
  <si>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</si>
  <si>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</si>
  <si>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</si>
  <si>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</si>
  <si>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</si>
  <si>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</si>
  <si>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</si>
  <si>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</si>
  <si>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</si>
  <si>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</si>
  <si>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</si>
  <si>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</si>
  <si>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</si>
  <si>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</si>
  <si>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</si>
  <si>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</si>
  <si>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</si>
  <si>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</si>
  <si>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</si>
  <si>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</si>
  <si>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</si>
  <si>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</si>
  <si>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</si>
  <si>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</si>
  <si>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</si>
  <si>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</si>
  <si>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</si>
  <si>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</si>
  <si>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</si>
  <si>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</si>
  <si>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</si>
  <si>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</si>
  <si>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</si>
  <si>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</si>
  <si>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</si>
  <si>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</si>
  <si>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</si>
  <si>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</si>
  <si>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</si>
  <si>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</si>
  <si>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</si>
  <si>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</si>
  <si>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</si>
  <si>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</si>
  <si>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</si>
  <si>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</si>
  <si>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</si>
  <si>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</si>
  <si>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</si>
  <si>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</si>
  <si>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</si>
  <si>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</si>
  <si>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</si>
  <si>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</si>
  <si>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</si>
  <si>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</si>
  <si>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</si>
  <si>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</si>
  <si>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</si>
  <si>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</si>
  <si>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</si>
  <si>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</si>
  <si>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</si>
  <si>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</si>
  <si>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</si>
  <si>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</si>
  <si>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</si>
  <si>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</si>
  <si>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</si>
  <si>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</si>
  <si>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</si>
  <si>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</si>
  <si>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</si>
  <si>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</si>
  <si>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</si>
  <si>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</si>
  <si>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</si>
  <si>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</si>
  <si>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</si>
  <si>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</si>
  <si>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</si>
  <si>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</si>
  <si>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</si>
  <si>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</si>
  <si>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</si>
  <si>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</si>
  <si>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</si>
  <si>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</si>
  <si>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</si>
  <si>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</si>
  <si>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</si>
  <si>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</si>
  <si>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</si>
  <si>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</si>
  <si>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</si>
  <si>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</si>
  <si>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</si>
  <si>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</si>
  <si>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</si>
  <si>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</si>
  <si>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</si>
  <si>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</si>
  <si>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</si>
  <si>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</si>
  <si>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</si>
  <si>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</si>
  <si>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</si>
  <si>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</si>
  <si>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</si>
  <si>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</si>
  <si>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</si>
  <si>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</si>
  <si>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</si>
  <si>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</si>
  <si>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</si>
  <si>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</si>
  <si>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</si>
  <si>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</si>
  <si>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</si>
  <si>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</si>
  <si>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</si>
  <si>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</si>
  <si>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</si>
  <si>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</si>
  <si>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</si>
  <si>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</si>
  <si>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</si>
  <si>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</si>
  <si>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</si>
  <si>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</si>
  <si>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</si>
  <si>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</si>
  <si>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</si>
  <si>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</si>
  <si>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</si>
  <si>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</si>
  <si>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</si>
  <si>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</si>
  <si>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</si>
  <si>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</si>
  <si>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</si>
  <si>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</si>
  <si>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</si>
  <si>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</si>
  <si>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</si>
  <si>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</si>
  <si>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</si>
  <si>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</si>
  <si>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</si>
  <si>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</si>
  <si>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</si>
  <si>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</si>
  <si>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</si>
  <si>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</si>
  <si>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</si>
  <si>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</si>
  <si>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</si>
  <si>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</si>
  <si>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</si>
  <si>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</si>
  <si>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</si>
  <si>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</si>
  <si>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</si>
  <si>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</si>
  <si>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</si>
  <si>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</si>
  <si>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</si>
  <si>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</si>
  <si>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</si>
  <si>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</si>
  <si>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</si>
  <si>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</si>
  <si>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</si>
  <si>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</si>
  <si>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</si>
  <si>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</si>
  <si>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</si>
  <si>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</si>
  <si>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</si>
  <si>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</si>
  <si>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</si>
  <si>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</si>
  <si>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</si>
  <si>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</si>
  <si>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</si>
  <si>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</si>
  <si>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</si>
  <si>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</si>
  <si>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</si>
  <si>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</si>
  <si>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</si>
  <si>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</si>
  <si>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</si>
  <si>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</si>
  <si>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</si>
  <si>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</si>
  <si>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</si>
  <si>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</si>
  <si>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</si>
  <si>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</si>
  <si>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</si>
  <si>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</si>
  <si>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</si>
  <si>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</si>
  <si>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</si>
  <si>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</si>
  <si>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</si>
  <si>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</si>
  <si>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</si>
  <si>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</si>
  <si>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</si>
  <si>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</si>
  <si>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</si>
  <si>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</si>
  <si>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</si>
  <si>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</si>
  <si>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</si>
  <si>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</si>
  <si>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</si>
  <si>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</si>
  <si>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</si>
  <si>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</si>
  <si>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</si>
  <si>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</si>
  <si>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</si>
  <si>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</si>
  <si>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</si>
  <si>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</si>
  <si>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</si>
  <si>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</si>
  <si>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</si>
  <si>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</si>
  <si>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</si>
  <si>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</si>
  <si>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</si>
  <si>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</si>
  <si>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</si>
  <si>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</si>
  <si>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</si>
  <si>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</si>
  <si>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</si>
  <si>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</si>
  <si>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</si>
  <si>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</si>
  <si>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</si>
  <si>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</si>
  <si>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</si>
  <si>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</si>
  <si>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</si>
  <si>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</si>
  <si>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</si>
  <si>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</si>
  <si>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</si>
  <si>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</si>
  <si>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</si>
  <si>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</si>
  <si>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</si>
  <si>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</si>
  <si>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</si>
  <si>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</si>
  <si>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</si>
  <si>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</si>
  <si>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</si>
  <si>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</si>
  <si>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</si>
  <si>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</si>
  <si>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</si>
  <si>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</si>
  <si>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</si>
  <si>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</si>
  <si>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</si>
  <si>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</si>
  <si>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</si>
  <si>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</si>
  <si>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</si>
  <si>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</si>
  <si>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</si>
  <si>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</si>
  <si>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</si>
  <si>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</si>
  <si>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</si>
  <si>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</si>
  <si>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</si>
  <si>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</si>
  <si>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</si>
  <si>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</si>
  <si>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</si>
  <si>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</si>
  <si>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</si>
  <si>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</si>
  <si>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</si>
  <si>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</si>
  <si>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</si>
  <si>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</si>
  <si>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</si>
  <si>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</si>
  <si>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</si>
  <si>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</si>
  <si>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</si>
  <si>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</si>
  <si>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</si>
  <si>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</si>
  <si>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</si>
  <si>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</si>
  <si>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</si>
  <si>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</si>
  <si>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</si>
  <si>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</si>
  <si>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</si>
  <si>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</si>
  <si>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</si>
  <si>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</si>
  <si>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</si>
  <si>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</si>
  <si>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</si>
  <si>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</si>
  <si>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</si>
  <si>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</si>
  <si>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</si>
  <si>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</si>
  <si>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</si>
  <si>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</si>
  <si>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</si>
  <si>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</si>
  <si>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</si>
  <si>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</si>
  <si>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</si>
  <si>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</si>
  <si>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</si>
  <si>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</si>
  <si>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</si>
  <si>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</si>
  <si>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</si>
  <si>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</si>
  <si>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</si>
  <si>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</si>
  <si>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</si>
  <si>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</si>
  <si>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</si>
  <si>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</si>
  <si>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</si>
  <si>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</si>
  <si>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</si>
  <si>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</si>
  <si>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</si>
  <si>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</si>
  <si>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</si>
  <si>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</si>
  <si>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</si>
  <si>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</si>
  <si>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</si>
  <si>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</si>
  <si>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</si>
  <si>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</si>
  <si>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</si>
  <si>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</si>
  <si>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</si>
  <si>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</si>
  <si>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</si>
  <si>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</si>
  <si>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</si>
  <si>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</si>
  <si>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</si>
  <si>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</si>
  <si>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</si>
  <si>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</si>
  <si>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</si>
  <si>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</si>
  <si>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</si>
  <si>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</si>
  <si>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</si>
  <si>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</si>
  <si>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</si>
  <si>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</si>
  <si>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</si>
  <si>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</si>
  <si>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</si>
  <si>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</si>
  <si>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</si>
  <si>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</si>
  <si>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</si>
  <si>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</si>
  <si>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</si>
  <si>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</si>
  <si>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</si>
  <si>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</si>
  <si>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</si>
  <si>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</si>
  <si>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</si>
  <si>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</si>
  <si>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</si>
  <si>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</si>
  <si>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</si>
  <si>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</si>
  <si>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</si>
  <si>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</si>
  <si>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</si>
  <si>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</si>
  <si>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</si>
  <si>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</si>
  <si>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</si>
  <si>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</si>
  <si>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</si>
  <si>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</si>
  <si>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</si>
  <si>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</si>
  <si>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</si>
  <si>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</si>
  <si>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</si>
  <si>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</si>
  <si>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</si>
  <si>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</si>
  <si>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</si>
  <si>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</si>
  <si>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</si>
  <si>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</si>
  <si>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</si>
  <si>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</si>
  <si>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</si>
  <si>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</si>
  <si>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</si>
  <si>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</si>
  <si>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</si>
  <si>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</si>
  <si>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</si>
  <si>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</si>
  <si>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</si>
  <si>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</si>
  <si>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</si>
  <si>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</si>
  <si>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</si>
  <si>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</si>
  <si>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</si>
  <si>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</si>
  <si>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</si>
  <si>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</si>
  <si>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</si>
  <si>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</si>
  <si>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</si>
  <si>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</si>
  <si>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</si>
  <si>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</si>
  <si>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</si>
  <si>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</si>
  <si>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</si>
  <si>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</si>
  <si>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</si>
  <si>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</si>
  <si>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</si>
  <si>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</si>
  <si>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</si>
  <si>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</si>
  <si>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</si>
  <si>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</si>
  <si>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</si>
  <si>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</si>
  <si>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</si>
  <si>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</si>
  <si>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</si>
  <si>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</si>
  <si>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</si>
  <si>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</si>
  <si>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</si>
  <si>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</si>
  <si>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</si>
  <si>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</si>
  <si>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</si>
  <si>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</si>
  <si>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</si>
  <si>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</si>
  <si>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</si>
  <si>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</si>
  <si>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</si>
  <si>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</si>
  <si>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</si>
  <si>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</si>
  <si>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</si>
  <si>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</si>
  <si>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</si>
  <si>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</si>
  <si>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</si>
  <si>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</si>
  <si>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</si>
  <si>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</si>
  <si>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</si>
  <si>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</si>
  <si>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</si>
  <si>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</si>
  <si>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</si>
  <si>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</si>
  <si>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</si>
  <si>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</si>
  <si>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</si>
  <si>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</si>
  <si>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</si>
  <si>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</si>
  <si>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</si>
  <si>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</si>
  <si>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</si>
  <si>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</si>
  <si>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</si>
  <si>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</si>
  <si>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</si>
  <si>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</si>
  <si>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</si>
  <si>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</si>
  <si>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</si>
  <si>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</si>
  <si>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</si>
  <si>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</si>
  <si>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</si>
  <si>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</si>
  <si>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</si>
  <si>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</si>
  <si>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</si>
  <si>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</si>
  <si>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</si>
  <si>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</si>
  <si>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</si>
  <si>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</si>
  <si>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</si>
  <si>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</si>
  <si>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</si>
  <si>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</si>
  <si>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</si>
  <si>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</si>
  <si>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</si>
  <si>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</si>
  <si>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</si>
  <si>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</si>
  <si>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</si>
  <si>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</si>
  <si>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</si>
  <si>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</si>
  <si>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</si>
  <si>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</si>
  <si>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</si>
  <si>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</si>
  <si>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</si>
  <si>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</si>
  <si>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</si>
  <si>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</si>
  <si>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</si>
  <si>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</si>
  <si>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</si>
  <si>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</si>
  <si>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</si>
  <si>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</si>
  <si>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</si>
  <si>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</si>
  <si>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</si>
  <si>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</si>
  <si>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</si>
  <si>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</si>
  <si>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</si>
  <si>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</si>
  <si>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</si>
  <si>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</si>
  <si>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</si>
  <si>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</si>
  <si>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</si>
  <si>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</si>
  <si>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</si>
  <si>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</si>
  <si>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</si>
  <si>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</si>
  <si>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</si>
  <si>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</si>
  <si>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</si>
  <si>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</si>
  <si>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</si>
  <si>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</si>
  <si>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</si>
  <si>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</si>
  <si>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</si>
  <si>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</si>
  <si>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</si>
  <si>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</si>
  <si>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</si>
  <si>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</si>
  <si>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</si>
  <si>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</si>
  <si>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</si>
  <si>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</si>
  <si>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</si>
  <si>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</si>
  <si>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</si>
  <si>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</si>
  <si>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</si>
  <si>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</si>
  <si>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</si>
  <si>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</si>
  <si>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</si>
  <si>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</si>
  <si>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</si>
  <si>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</si>
  <si>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</si>
  <si>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</si>
  <si>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</si>
  <si>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</si>
  <si>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</si>
  <si>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</si>
  <si>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</si>
  <si>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</si>
  <si>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</si>
  <si>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</si>
  <si>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</si>
  <si>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</si>
  <si>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</si>
  <si>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</si>
  <si>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</si>
  <si>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</si>
  <si>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</si>
  <si>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</si>
  <si>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</si>
  <si>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</si>
  <si>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</si>
  <si>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</si>
  <si>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</si>
  <si>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</si>
  <si>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</si>
  <si>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</si>
  <si>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</si>
  <si>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</si>
  <si>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</si>
  <si>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</si>
  <si>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</si>
  <si>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</si>
  <si>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</si>
  <si>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</si>
  <si>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</si>
  <si>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</si>
  <si>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</si>
  <si>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</si>
  <si>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</si>
  <si>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</si>
  <si>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</si>
  <si>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</si>
  <si>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</si>
  <si>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</si>
  <si>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</si>
  <si>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</si>
  <si>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</si>
  <si>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</si>
  <si>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</si>
  <si>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</si>
  <si>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</si>
  <si>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</si>
  <si>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</si>
  <si>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</si>
  <si>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</si>
  <si>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</si>
  <si>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</si>
  <si>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</si>
  <si>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</si>
  <si>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</si>
  <si>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</si>
  <si>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</si>
  <si>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</si>
  <si>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</si>
  <si>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</si>
  <si>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</si>
  <si>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</si>
  <si>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</si>
  <si>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</si>
  <si>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</si>
  <si>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</si>
  <si>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</si>
  <si>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</si>
  <si>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</si>
  <si>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</si>
  <si>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</si>
  <si>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</si>
  <si>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</si>
  <si>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</si>
  <si>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</si>
  <si>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</si>
  <si>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</si>
  <si>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</si>
  <si>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</si>
  <si>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</si>
  <si>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</si>
  <si>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</si>
  <si>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</si>
  <si>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</si>
  <si>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</si>
  <si>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</si>
  <si>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</si>
  <si>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</si>
  <si>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</si>
  <si>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</si>
  <si>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</si>
  <si>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</si>
  <si>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</si>
  <si>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</si>
  <si>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</si>
  <si>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</si>
  <si>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</si>
  <si>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</si>
  <si>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</si>
  <si>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</si>
  <si>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</si>
  <si>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</si>
  <si>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</si>
  <si>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</si>
  <si>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</si>
  <si>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</si>
  <si>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</si>
  <si>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</si>
  <si>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</si>
  <si>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</si>
  <si>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</si>
  <si>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</si>
  <si>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</si>
  <si>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</si>
  <si>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</si>
  <si>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</si>
  <si>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</si>
  <si>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</si>
  <si>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</si>
  <si>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</si>
  <si>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</si>
  <si>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</si>
  <si>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</si>
  <si>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</si>
  <si>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</si>
  <si>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</si>
  <si>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</si>
  <si>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</si>
  <si>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</si>
  <si>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</si>
  <si>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</si>
  <si>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</si>
  <si>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</si>
  <si>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</si>
  <si>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</si>
  <si>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</si>
  <si>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</si>
  <si>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</si>
  <si>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</si>
  <si>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</si>
  <si>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</si>
  <si>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</si>
  <si>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</si>
  <si>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</si>
  <si>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</si>
  <si>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</si>
  <si>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</si>
  <si>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</si>
  <si>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</si>
  <si>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</si>
  <si>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</si>
  <si>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</si>
  <si>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</si>
  <si>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</si>
  <si>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</si>
  <si>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</si>
  <si>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</si>
  <si>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</si>
  <si>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</si>
  <si>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</si>
  <si>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</si>
  <si>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</si>
  <si>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</si>
  <si>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</si>
  <si>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</si>
  <si>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</si>
  <si>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</si>
  <si>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</si>
  <si>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</si>
  <si>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</si>
  <si>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</si>
  <si>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</si>
  <si>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</si>
  <si>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</si>
  <si>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</si>
  <si>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</si>
  <si>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</si>
  <si>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</si>
  <si>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</si>
  <si>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</si>
  <si>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</si>
  <si>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</si>
  <si>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</si>
  <si>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</si>
  <si>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</si>
  <si>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</si>
  <si>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</si>
  <si>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</si>
  <si>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</si>
  <si>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</si>
  <si>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</si>
  <si>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</si>
  <si>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</si>
  <si>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</si>
  <si>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</si>
  <si>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</si>
  <si>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</si>
  <si>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</si>
  <si>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</si>
  <si>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</si>
  <si>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</si>
  <si>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</si>
  <si>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</si>
  <si>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</si>
  <si>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</si>
  <si>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</si>
  <si>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</si>
  <si>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</si>
  <si>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</si>
  <si>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</si>
  <si>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</si>
  <si>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</si>
  <si>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</si>
  <si>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</si>
  <si>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</si>
  <si>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</si>
  <si>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</si>
  <si>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</si>
  <si>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</si>
  <si>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</si>
  <si>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</si>
  <si>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</si>
  <si>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</si>
  <si>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</si>
  <si>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</si>
  <si>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</si>
  <si>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</si>
  <si>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</si>
  <si>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</si>
  <si>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</si>
  <si>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</si>
  <si>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</si>
  <si>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</si>
  <si>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</si>
  <si>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</si>
  <si>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</si>
  <si>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</si>
  <si>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</si>
  <si>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</si>
  <si>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</si>
  <si>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</si>
  <si>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</si>
  <si>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</si>
  <si>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</si>
  <si>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</si>
  <si>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</si>
  <si>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</si>
  <si>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</si>
  <si>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</si>
  <si>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</si>
  <si>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</si>
  <si>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</si>
  <si>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</si>
  <si>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</si>
  <si>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</si>
  <si>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</si>
  <si>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</si>
  <si>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</si>
  <si>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</si>
  <si>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</si>
  <si>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</si>
  <si>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</si>
  <si>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</si>
  <si>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</si>
  <si>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</si>
  <si>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</si>
  <si>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</si>
  <si>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</si>
  <si>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</si>
  <si>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</si>
  <si>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</si>
  <si>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</si>
  <si>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</si>
  <si>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</si>
  <si>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</si>
  <si>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</si>
  <si>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</si>
  <si>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</si>
  <si>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</si>
  <si>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</si>
  <si>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</si>
  <si>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</si>
  <si>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</si>
  <si>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</si>
  <si>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</si>
  <si>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</si>
  <si>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</si>
  <si>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</si>
  <si>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</si>
  <si>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</si>
  <si>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</si>
  <si>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</si>
  <si>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</si>
  <si>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</si>
  <si>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</si>
  <si>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</si>
  <si>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</si>
  <si>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</si>
  <si>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</si>
  <si>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</si>
  <si>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</si>
  <si>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</si>
  <si>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</si>
  <si>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</si>
  <si>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</si>
  <si>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</si>
  <si>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</si>
  <si>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</si>
  <si>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</si>
  <si>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</si>
  <si>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</si>
  <si>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</si>
  <si>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</si>
  <si>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</si>
  <si>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</si>
  <si>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</si>
  <si>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</si>
  <si>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</si>
  <si>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</si>
  <si>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</si>
  <si>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</si>
  <si>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</si>
  <si>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</si>
  <si>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</si>
  <si>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</si>
  <si>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</si>
  <si>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</si>
  <si>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</si>
  <si>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</si>
  <si>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</si>
  <si>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</si>
  <si>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</si>
  <si>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</si>
  <si>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</si>
  <si>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</si>
  <si>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</si>
  <si>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</si>
  <si>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</si>
  <si>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</si>
  <si>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</si>
  <si>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</si>
  <si>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</si>
  <si>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</si>
  <si>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</si>
  <si>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</si>
  <si>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</si>
  <si>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</si>
  <si>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</si>
  <si>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</si>
  <si>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</si>
  <si>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</si>
  <si>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</si>
  <si>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</si>
  <si>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</si>
  <si>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</si>
  <si>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</si>
  <si>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</si>
  <si>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</si>
  <si>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</si>
  <si>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</si>
  <si>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</si>
  <si>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</si>
  <si>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</si>
  <si>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</si>
  <si>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</si>
  <si>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</si>
  <si>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</si>
  <si>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</si>
  <si>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</si>
  <si>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</si>
  <si>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</si>
  <si>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</si>
  <si>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</si>
  <si>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</si>
  <si>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</si>
  <si>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</si>
  <si>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</si>
  <si>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</si>
  <si>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</si>
  <si>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</si>
  <si>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</si>
  <si>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</si>
  <si>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</si>
  <si>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</si>
  <si>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</si>
  <si>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</si>
  <si>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</si>
  <si>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</si>
  <si>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</si>
  <si>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</si>
  <si>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</si>
  <si>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</si>
  <si>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</si>
  <si>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</si>
  <si>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</si>
  <si>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</si>
  <si>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</si>
  <si>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</si>
  <si>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</si>
  <si>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</si>
  <si>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</si>
  <si>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</si>
  <si>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</si>
  <si>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</si>
  <si>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</si>
  <si>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</si>
  <si>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</si>
  <si>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</si>
  <si>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</si>
  <si>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</si>
  <si>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</si>
  <si>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</si>
  <si>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</si>
  <si>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</si>
  <si>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</si>
  <si>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</si>
  <si>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</si>
  <si>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</si>
  <si>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</si>
  <si>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</si>
  <si>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</si>
  <si>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</si>
  <si>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</si>
  <si>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</si>
  <si>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</si>
  <si>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</si>
  <si>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</si>
  <si>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</si>
  <si>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</si>
  <si>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</si>
  <si>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</si>
  <si>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</si>
  <si>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</si>
  <si>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</si>
  <si>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</si>
  <si>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</si>
  <si>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</si>
  <si>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</si>
  <si>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</si>
  <si>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</si>
  <si>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</si>
  <si>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</si>
  <si>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</si>
  <si>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</si>
  <si>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</si>
  <si>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</si>
  <si>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</si>
  <si>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</si>
  <si>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</si>
  <si>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</si>
  <si>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</si>
  <si>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</si>
  <si>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</si>
  <si>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</si>
  <si>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</si>
  <si>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</si>
  <si>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</si>
  <si>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</si>
  <si>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</si>
  <si>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</si>
  <si>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</si>
  <si>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</si>
  <si>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</si>
  <si>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</si>
  <si>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</si>
  <si>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</si>
  <si>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</si>
  <si>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</si>
  <si>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</si>
  <si>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</si>
  <si>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</si>
  <si>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</si>
  <si>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</si>
  <si>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</si>
  <si>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</si>
  <si>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</si>
  <si>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</si>
  <si>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</si>
  <si>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</si>
  <si>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</si>
  <si>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</si>
  <si>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</si>
  <si>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</si>
  <si>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</si>
  <si>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</si>
  <si>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</si>
  <si>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</si>
  <si>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</si>
  <si>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</si>
  <si>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</si>
  <si>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</si>
  <si>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</si>
  <si>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</si>
  <si>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</si>
  <si>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</si>
  <si>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</si>
  <si>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</si>
  <si>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</si>
  <si>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</si>
  <si>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</si>
  <si>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</si>
  <si>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</si>
  <si>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</si>
  <si>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</si>
  <si>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</si>
  <si>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</si>
  <si>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</si>
  <si>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</si>
  <si>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</si>
  <si>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</si>
  <si>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</si>
  <si>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</si>
  <si>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</si>
  <si>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</si>
  <si>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</si>
  <si>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</si>
  <si>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</si>
  <si>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</si>
  <si>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</si>
  <si>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</si>
  <si>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</si>
  <si>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</si>
  <si>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</si>
  <si>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</si>
  <si>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</si>
  <si>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</si>
  <si>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</si>
  <si>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</si>
  <si>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</si>
  <si>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</si>
  <si>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</si>
  <si>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</si>
  <si>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</si>
  <si>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</si>
  <si>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</si>
  <si>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</si>
  <si>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</si>
  <si>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</si>
  <si>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</si>
  <si>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</si>
  <si>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</si>
  <si>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</si>
  <si>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</si>
  <si>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</si>
  <si>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</si>
  <si>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</si>
  <si>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</si>
  <si>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</si>
  <si>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</si>
  <si>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</si>
  <si>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</si>
  <si>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</si>
  <si>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</si>
  <si>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</si>
  <si>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</si>
  <si>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</si>
  <si>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</si>
  <si>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</si>
  <si>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</si>
  <si>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</si>
  <si>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</si>
  <si>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</si>
  <si>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</si>
  <si>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</si>
  <si>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</si>
  <si>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</si>
  <si>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</si>
  <si>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</si>
  <si>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</si>
  <si>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</si>
  <si>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</si>
  <si>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</si>
  <si>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</si>
  <si>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</si>
  <si>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</si>
  <si>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</si>
  <si>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</si>
  <si>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</si>
  <si>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</si>
  <si>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</si>
  <si>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</si>
  <si>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</si>
  <si>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</si>
  <si>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</si>
  <si>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</si>
  <si>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</si>
  <si>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</si>
  <si>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</si>
  <si>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</si>
  <si>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</si>
  <si>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</si>
  <si>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</si>
  <si>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</si>
  <si>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</si>
  <si>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</si>
  <si>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</si>
  <si>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</si>
  <si>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</si>
  <si>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</si>
  <si>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</si>
  <si>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</si>
  <si>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</si>
  <si>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</si>
  <si>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</si>
  <si>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</si>
  <si>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</si>
  <si>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</si>
  <si>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</si>
  <si>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</si>
  <si>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</si>
  <si>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</si>
  <si>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</si>
  <si>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</si>
  <si>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</si>
  <si>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</si>
  <si>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</si>
  <si>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</si>
  <si>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</si>
  <si>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</si>
  <si>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</si>
  <si>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</si>
  <si>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</si>
  <si>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</si>
  <si>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</si>
  <si>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</si>
  <si>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</si>
  <si>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</si>
  <si>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</si>
  <si>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</si>
  <si>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</si>
  <si>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</si>
  <si>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</si>
  <si>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</si>
  <si>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</si>
  <si>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</si>
  <si>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</si>
  <si>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</si>
  <si>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</si>
  <si>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</si>
  <si>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</si>
  <si>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</si>
  <si>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</si>
  <si>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</si>
  <si>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</si>
  <si>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</si>
  <si>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</si>
  <si>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</si>
  <si>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</si>
  <si>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</si>
  <si>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</si>
  <si>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</si>
  <si>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</si>
  <si>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</si>
  <si>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</si>
  <si>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</si>
  <si>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</si>
  <si>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</si>
  <si>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</si>
  <si>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</si>
  <si>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</si>
  <si>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</si>
  <si>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</si>
  <si>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</si>
  <si>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</si>
  <si>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</si>
  <si>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</si>
  <si>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</si>
  <si>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</si>
  <si>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</si>
  <si>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</si>
  <si>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</si>
  <si>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</si>
  <si>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</si>
  <si>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</si>
  <si>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</si>
  <si>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</si>
  <si>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</si>
  <si>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</si>
  <si>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</si>
  <si>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</si>
  <si>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</si>
  <si>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</si>
  <si>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</si>
  <si>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</si>
  <si>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</si>
  <si>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</si>
  <si>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</si>
  <si>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</si>
  <si>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</si>
  <si>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</si>
  <si>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</si>
  <si>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</si>
  <si>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</si>
  <si>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</si>
  <si>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</si>
  <si>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</si>
  <si>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</si>
  <si>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</si>
  <si>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</si>
  <si>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</si>
  <si>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</si>
  <si>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</si>
  <si>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</si>
  <si>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</si>
  <si>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</si>
  <si>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</si>
  <si>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</si>
  <si>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</si>
  <si>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</si>
  <si>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</si>
  <si>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</si>
  <si>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</si>
  <si>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</si>
  <si>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</si>
  <si>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</si>
  <si>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</si>
  <si>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</si>
  <si>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</si>
  <si>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</si>
  <si>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</si>
  <si>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</si>
  <si>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</si>
  <si>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</si>
  <si>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</si>
  <si>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</si>
  <si>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</si>
  <si>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</si>
  <si>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</si>
  <si>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</si>
  <si>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</si>
  <si>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</si>
  <si>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</si>
  <si>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</si>
  <si>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</si>
  <si>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</si>
  <si>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</si>
  <si>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</si>
  <si>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</si>
  <si>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</si>
  <si>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</si>
  <si>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</si>
  <si>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</si>
  <si>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</si>
  <si>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</si>
  <si>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</si>
  <si>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</si>
  <si>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</si>
  <si>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</si>
  <si>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</si>
  <si>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</si>
  <si>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</si>
  <si>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</si>
  <si>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</si>
  <si>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</si>
  <si>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</si>
  <si>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</si>
  <si>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</si>
  <si>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</si>
  <si>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</si>
  <si>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</si>
  <si>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</si>
  <si>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</si>
  <si>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</si>
  <si>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</si>
  <si>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</si>
  <si>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</si>
  <si>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</si>
  <si>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</si>
  <si>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</si>
  <si>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</si>
  <si>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</si>
  <si>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</si>
  <si>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</si>
  <si>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</si>
  <si>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</si>
  <si>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</si>
  <si>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</si>
  <si>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</si>
  <si>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</si>
  <si>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</si>
  <si>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</si>
  <si>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</si>
  <si>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</si>
  <si>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</si>
  <si>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</si>
  <si>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</si>
  <si>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</si>
  <si>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</si>
  <si>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</si>
  <si>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</si>
  <si>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</si>
  <si>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</si>
  <si>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</si>
  <si>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</si>
  <si>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</si>
  <si>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</si>
  <si>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</si>
  <si>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</si>
  <si>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</si>
  <si>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</si>
  <si>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</si>
  <si>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</si>
  <si>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</si>
  <si>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</si>
  <si>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</si>
  <si>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</si>
  <si>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</si>
  <si>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</si>
  <si>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</si>
  <si>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</si>
  <si>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</si>
  <si>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</si>
  <si>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</si>
  <si>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</si>
  <si>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</si>
  <si>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</si>
  <si>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</si>
  <si>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</si>
  <si>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</si>
  <si>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</si>
  <si>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</si>
  <si>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</si>
  <si>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</si>
  <si>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</si>
  <si>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</si>
  <si>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</si>
  <si>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</si>
  <si>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</si>
  <si>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</si>
  <si>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</si>
  <si>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</si>
  <si>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</si>
  <si>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</si>
  <si>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</si>
  <si>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</si>
  <si>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</si>
  <si>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</si>
  <si>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</si>
  <si>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</si>
  <si>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</si>
  <si>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</si>
  <si>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</si>
  <si>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</si>
  <si>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</si>
  <si>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</si>
  <si>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</si>
  <si>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</si>
  <si>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</si>
  <si>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</si>
  <si>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</si>
  <si>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</si>
  <si>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</si>
  <si>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</si>
  <si>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</si>
  <si>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</si>
  <si>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</si>
  <si>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</si>
  <si>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</si>
  <si>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</si>
  <si>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</si>
  <si>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</si>
  <si>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</si>
  <si>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</si>
  <si>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</si>
  <si>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</si>
  <si>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</si>
  <si>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</si>
  <si>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</si>
  <si>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</si>
  <si>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</si>
  <si>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</si>
  <si>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</si>
  <si>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</si>
  <si>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</si>
  <si>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</si>
  <si>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</si>
  <si>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</si>
  <si>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</si>
  <si>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</si>
  <si>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</si>
  <si>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</si>
  <si>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</si>
  <si>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</si>
  <si>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</si>
  <si>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</si>
  <si>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</si>
  <si>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</si>
  <si>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</si>
  <si>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</si>
  <si>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</si>
  <si>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</si>
  <si>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</si>
  <si>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</si>
  <si>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</si>
  <si>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</si>
  <si>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</si>
  <si>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</si>
  <si>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</si>
  <si>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</si>
  <si>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</si>
  <si>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</si>
  <si>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</si>
  <si>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</si>
  <si>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</si>
  <si>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</si>
  <si>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</si>
  <si>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</si>
  <si>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</si>
  <si>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</si>
  <si>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</si>
  <si>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</si>
  <si>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</si>
  <si>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</si>
  <si>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</si>
  <si>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</si>
  <si>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</si>
  <si>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</si>
  <si>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</si>
  <si>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</si>
  <si>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</si>
  <si>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</si>
  <si>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</si>
  <si>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</si>
  <si>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</si>
  <si>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</si>
  <si>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</si>
  <si>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</si>
  <si>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</si>
  <si>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</si>
  <si>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</si>
  <si>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</si>
  <si>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</si>
  <si>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</si>
  <si>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</si>
  <si>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</si>
  <si>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</si>
  <si>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</si>
  <si>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</si>
  <si>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</si>
  <si>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</si>
  <si>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</si>
  <si>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</si>
  <si>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</si>
  <si>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</si>
  <si>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</si>
  <si>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</si>
  <si>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</si>
  <si>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</si>
  <si>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</si>
  <si>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</si>
  <si>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</si>
  <si>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</si>
  <si>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</si>
  <si>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</si>
  <si>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</si>
  <si>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</si>
  <si>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</si>
  <si>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</si>
  <si>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</si>
  <si>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</si>
  <si>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</si>
  <si>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</si>
  <si>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</si>
  <si>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</si>
  <si>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</si>
  <si>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</si>
  <si>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</si>
  <si>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</si>
  <si>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</si>
  <si>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</si>
  <si>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</si>
  <si>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</si>
  <si>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</si>
  <si>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</si>
  <si>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</si>
  <si>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</si>
  <si>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</si>
  <si>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</si>
  <si>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</si>
  <si>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</si>
  <si>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</si>
  <si>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</si>
  <si>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</si>
  <si>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</si>
  <si>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</si>
  <si>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</si>
  <si>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</si>
  <si>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</si>
  <si>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</si>
  <si>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</si>
  <si>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</si>
  <si>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</si>
  <si>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</si>
  <si>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</si>
  <si>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</si>
  <si>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</si>
  <si>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</si>
  <si>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</si>
  <si>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</si>
  <si>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</si>
  <si>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</si>
  <si>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</si>
  <si>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</si>
  <si>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</si>
  <si>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</si>
  <si>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</si>
  <si>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</si>
  <si>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</si>
  <si>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</si>
  <si>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</si>
  <si>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</si>
  <si>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</si>
  <si>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</si>
  <si>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</si>
  <si>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</si>
  <si>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</si>
  <si>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</si>
  <si>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</si>
  <si>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</si>
  <si>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</si>
  <si>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</si>
  <si>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</si>
  <si>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</si>
  <si>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</si>
  <si>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</si>
  <si>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</si>
  <si>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</si>
  <si>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</si>
  <si>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</si>
  <si>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</si>
  <si>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</si>
  <si>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</si>
  <si>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</si>
  <si>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</si>
  <si>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</si>
  <si>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</si>
  <si>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</si>
  <si>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</si>
  <si>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</si>
  <si>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</si>
  <si>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</si>
  <si>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</si>
  <si>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</si>
  <si>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</si>
  <si>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</si>
  <si>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</si>
  <si>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</si>
  <si>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</si>
  <si>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</si>
  <si>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</si>
  <si>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</si>
  <si>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</si>
  <si>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</si>
  <si>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</si>
  <si>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</si>
  <si>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</si>
  <si>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</si>
  <si>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</si>
  <si>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</si>
  <si>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</si>
  <si>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</si>
  <si>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</si>
  <si>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</si>
  <si>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</si>
  <si>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</si>
  <si>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</si>
  <si>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</si>
  <si>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</si>
  <si>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</si>
  <si>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</si>
  <si>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</si>
  <si>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</si>
  <si>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</si>
  <si>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</si>
  <si>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</si>
  <si>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</si>
  <si>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</si>
  <si>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</si>
  <si>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</si>
  <si>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</si>
  <si>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</si>
  <si>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</si>
  <si>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</si>
  <si>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</si>
  <si>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</si>
  <si>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</si>
  <si>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</si>
  <si>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</si>
  <si>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</si>
  <si>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</si>
  <si>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</si>
  <si>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</si>
  <si>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</si>
  <si>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</si>
  <si>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</si>
  <si>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</si>
  <si>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</si>
  <si>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</si>
  <si>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</si>
  <si>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</si>
  <si>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</si>
  <si>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</si>
  <si>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</si>
  <si>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</si>
  <si>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</si>
  <si>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</si>
  <si>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</si>
  <si>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</si>
  <si>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</si>
  <si>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</si>
  <si>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</si>
  <si>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</si>
  <si>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</si>
  <si>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</si>
  <si>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</si>
  <si>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</si>
  <si>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</si>
  <si>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</si>
  <si>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</si>
  <si>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</si>
  <si>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</si>
  <si>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</si>
  <si>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</si>
  <si>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</si>
  <si>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</si>
  <si>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</si>
  <si>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</si>
  <si>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</si>
  <si>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</si>
  <si>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</si>
  <si>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</si>
  <si>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</si>
  <si>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</si>
  <si>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</si>
  <si>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</si>
  <si>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</si>
  <si>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</si>
  <si>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</si>
  <si>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</si>
  <si>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</si>
  <si>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</si>
  <si>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</si>
  <si>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</si>
  <si>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</si>
  <si>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</si>
  <si>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</si>
  <si>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</si>
  <si>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</si>
  <si>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</si>
  <si>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</si>
  <si>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</si>
  <si>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</si>
  <si>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</si>
  <si>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</si>
  <si>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</si>
  <si>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</si>
  <si>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</si>
  <si>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</si>
  <si>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</si>
  <si>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</si>
  <si>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</si>
  <si>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</si>
  <si>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</si>
  <si>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</si>
  <si>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</si>
  <si>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</si>
  <si>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</si>
  <si>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</si>
  <si>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</si>
  <si>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</si>
  <si>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</si>
  <si>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</si>
  <si>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</si>
  <si>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</si>
  <si>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</si>
  <si>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</si>
  <si>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</si>
  <si>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</si>
  <si>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</si>
  <si>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</si>
  <si>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</si>
  <si>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</si>
  <si>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</si>
  <si>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</si>
  <si>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</si>
  <si>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</si>
  <si>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</si>
  <si>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</si>
  <si>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</si>
  <si>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</si>
  <si>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</si>
  <si>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</si>
  <si>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</si>
  <si>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</si>
  <si>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</si>
  <si>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</si>
  <si>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</si>
  <si>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</si>
  <si>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</si>
  <si>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</si>
  <si>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</si>
  <si>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</si>
  <si>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</si>
  <si>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</si>
  <si>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</si>
  <si>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</si>
  <si>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</si>
  <si>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</si>
  <si>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</si>
  <si>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</si>
  <si>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</si>
  <si>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</si>
  <si>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</si>
  <si>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</si>
  <si>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</si>
  <si>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</si>
  <si>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</si>
  <si>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</si>
  <si>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</si>
  <si>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</si>
  <si>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</si>
  <si>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</si>
  <si>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</si>
  <si>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</si>
  <si>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</si>
  <si>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</si>
  <si>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</si>
  <si>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</si>
  <si>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</si>
  <si>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</si>
  <si>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</si>
  <si>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</si>
  <si>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</si>
  <si>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</si>
  <si>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</si>
  <si>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</si>
  <si>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</si>
  <si>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</si>
  <si>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</si>
  <si>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</si>
  <si>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</si>
  <si>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</si>
  <si>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</si>
  <si>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</si>
  <si>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</si>
  <si>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</si>
  <si>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</si>
  <si>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</si>
  <si>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</si>
  <si>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</si>
  <si>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</si>
  <si>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</si>
  <si>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</si>
  <si>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</si>
  <si>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</si>
  <si>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</si>
  <si>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</si>
  <si>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</si>
  <si>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</si>
  <si>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</si>
  <si>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</si>
  <si>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</si>
  <si>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</si>
  <si>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</si>
  <si>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</si>
  <si>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</si>
  <si>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</si>
  <si>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</si>
  <si>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</si>
  <si>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</si>
  <si>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</si>
  <si>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</si>
  <si>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</si>
  <si>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</si>
  <si>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</si>
  <si>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</si>
  <si>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</si>
  <si>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</si>
  <si>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</si>
  <si>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</si>
  <si>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</si>
  <si>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</si>
  <si>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</si>
  <si>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</si>
  <si>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</si>
  <si>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</si>
  <si>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</si>
  <si>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</si>
  <si>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</si>
  <si>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</si>
  <si>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</si>
  <si>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</si>
  <si>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</si>
  <si>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</si>
  <si>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</si>
  <si>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</si>
  <si>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</si>
  <si>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</si>
  <si>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</si>
  <si>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</si>
  <si>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</si>
  <si>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</si>
  <si>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</si>
  <si>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</si>
  <si>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</si>
  <si>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</si>
  <si>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</si>
  <si>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</si>
  <si>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</si>
  <si>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</si>
  <si>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</si>
  <si>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</si>
  <si>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</si>
  <si>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</si>
  <si>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</si>
  <si>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</si>
  <si>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</si>
  <si>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</si>
  <si>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</si>
  <si>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</si>
  <si>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</si>
  <si>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</si>
  <si>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</si>
  <si>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</si>
  <si>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</si>
  <si>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</si>
  <si>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</si>
  <si>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</si>
  <si>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</si>
  <si>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</si>
  <si>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</si>
  <si>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</si>
  <si>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</si>
  <si>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</si>
  <si>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</si>
  <si>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</si>
  <si>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</si>
  <si>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</si>
  <si>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</si>
  <si>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</si>
  <si>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</si>
  <si>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</si>
  <si>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</si>
  <si>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</si>
  <si>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</si>
  <si>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</si>
  <si>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</si>
  <si>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</si>
  <si>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</si>
  <si>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</si>
  <si>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</si>
  <si>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</si>
  <si>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</si>
  <si>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</si>
  <si>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</si>
  <si>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</si>
  <si>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</si>
  <si>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</si>
  <si>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</si>
  <si>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</si>
  <si>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</si>
  <si>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</si>
  <si>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</si>
  <si>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</si>
  <si>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</si>
  <si>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</si>
  <si>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</si>
  <si>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</si>
  <si>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</si>
  <si>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</si>
  <si>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</si>
  <si>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</si>
  <si>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</si>
  <si>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</si>
  <si>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</si>
  <si>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</si>
  <si>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</si>
  <si>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</si>
  <si>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</si>
  <si>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</si>
  <si>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</si>
  <si>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</si>
  <si>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</si>
  <si>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</si>
  <si>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</si>
  <si>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</si>
  <si>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</si>
  <si>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</si>
  <si>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</si>
  <si>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</si>
  <si>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</si>
  <si>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</si>
  <si>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</si>
  <si>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</si>
  <si>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</si>
  <si>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</si>
  <si>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</si>
  <si>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</si>
  <si>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</si>
  <si>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</si>
  <si>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</si>
  <si>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</si>
  <si>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</si>
  <si>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</si>
  <si>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</si>
  <si>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</si>
  <si>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</si>
  <si>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</si>
  <si>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</si>
  <si>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</si>
  <si>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</si>
  <si>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</si>
  <si>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</si>
  <si>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</si>
  <si>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</si>
  <si>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</si>
  <si>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</si>
  <si>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</si>
  <si>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</si>
  <si>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</si>
  <si>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</si>
  <si>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</si>
  <si>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</si>
  <si>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</si>
  <si>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</si>
  <si>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</si>
  <si>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</si>
  <si>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</si>
  <si>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</si>
  <si>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</si>
  <si>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</si>
  <si>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</si>
  <si>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</si>
  <si>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</si>
  <si>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</si>
  <si>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</si>
  <si>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</si>
  <si>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</si>
  <si>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</si>
  <si>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</si>
  <si>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</si>
  <si>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</si>
  <si>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</si>
  <si>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</si>
  <si>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</si>
  <si>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</si>
  <si>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</si>
  <si>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</si>
  <si>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</si>
  <si>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</si>
  <si>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</si>
  <si>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</si>
  <si>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</si>
  <si>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</si>
  <si>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</si>
  <si>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</si>
  <si>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</si>
  <si>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</si>
  <si>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</si>
  <si>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</si>
  <si>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</si>
  <si>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</si>
  <si>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</si>
  <si>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</si>
  <si>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</si>
  <si>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</si>
  <si>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</si>
  <si>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</si>
  <si>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</si>
  <si>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</si>
  <si>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</si>
  <si>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</si>
  <si>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</si>
  <si>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</si>
  <si>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</si>
  <si>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</si>
  <si>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</si>
  <si>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</si>
  <si>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</si>
  <si>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</si>
  <si>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</si>
  <si>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</si>
  <si>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</si>
  <si>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</si>
  <si>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</si>
  <si>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</si>
  <si>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</si>
  <si>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</si>
  <si>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</si>
  <si>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</si>
  <si>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</si>
  <si>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</si>
  <si>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</si>
  <si>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</si>
  <si>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</si>
  <si>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</si>
  <si>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</si>
  <si>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</si>
  <si>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</si>
  <si>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</si>
  <si>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</si>
  <si>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</si>
  <si>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</si>
  <si>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</si>
  <si>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</si>
  <si>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</si>
  <si>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</si>
  <si>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</si>
  <si>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</si>
  <si>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</si>
  <si>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</si>
  <si>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</si>
  <si>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</si>
  <si>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</si>
  <si>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</si>
  <si>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</si>
  <si>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</si>
  <si>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</si>
  <si>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</si>
  <si>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</si>
  <si>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</si>
  <si>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</si>
  <si>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</si>
  <si>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</si>
  <si>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</si>
  <si>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</si>
  <si>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</si>
  <si>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</si>
  <si>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</si>
  <si>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</si>
  <si>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</si>
  <si>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</si>
  <si>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</si>
  <si>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</si>
  <si>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</si>
  <si>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</si>
  <si>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</si>
  <si>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</si>
  <si>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</si>
  <si>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</si>
  <si>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</si>
  <si>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</si>
  <si>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</si>
  <si>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</si>
  <si>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</si>
  <si>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</si>
  <si>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</si>
  <si>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</si>
  <si>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</si>
  <si>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</si>
  <si>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</si>
  <si>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</si>
  <si>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</si>
  <si>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</si>
  <si>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</si>
  <si>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</si>
  <si>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</si>
  <si>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</si>
  <si>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</si>
  <si>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</si>
  <si>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</si>
  <si>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</si>
  <si>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</si>
  <si>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</si>
  <si>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</si>
  <si>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</si>
  <si>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</si>
  <si>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</si>
  <si>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</si>
  <si>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</si>
  <si>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</si>
  <si>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</si>
  <si>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</si>
  <si>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</si>
  <si>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</si>
  <si>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</si>
  <si>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</si>
  <si>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</si>
  <si>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</si>
  <si>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</si>
  <si>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</si>
  <si>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</si>
  <si>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</si>
  <si>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</si>
  <si>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</si>
  <si>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</si>
  <si>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</si>
  <si>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</si>
  <si>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</si>
  <si>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</si>
  <si>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</si>
  <si>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</si>
  <si>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</si>
  <si>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</si>
  <si>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</si>
  <si>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</si>
  <si>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</si>
  <si>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</si>
  <si>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</si>
  <si>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</si>
  <si>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</si>
  <si>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</si>
  <si>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</si>
  <si>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</si>
  <si>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</si>
  <si>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</si>
  <si>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</si>
  <si>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</si>
  <si>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</si>
  <si>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</si>
  <si>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</si>
  <si>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</si>
  <si>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</si>
  <si>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</si>
  <si>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</si>
  <si>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</si>
  <si>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</si>
  <si>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</si>
  <si>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</si>
  <si>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</si>
  <si>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</si>
  <si>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</si>
  <si>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</si>
  <si>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</si>
  <si>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</si>
  <si>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</si>
  <si>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</si>
  <si>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</si>
  <si>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</si>
  <si>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</si>
  <si>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</si>
  <si>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</si>
  <si>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</si>
  <si>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</si>
  <si>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</si>
  <si>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</si>
  <si>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</si>
  <si>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</si>
  <si>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</si>
  <si>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</si>
  <si>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</si>
  <si>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</si>
  <si>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</si>
  <si>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</si>
  <si>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</si>
  <si>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</si>
  <si>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</si>
  <si>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</si>
  <si>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</si>
  <si>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</si>
  <si>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</si>
  <si>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</si>
  <si>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</si>
  <si>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</si>
  <si>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</si>
  <si>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</si>
  <si>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</si>
  <si>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</si>
  <si>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</si>
  <si>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</si>
  <si>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</si>
  <si>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</si>
  <si>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</si>
  <si>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</si>
  <si>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</si>
  <si>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</si>
  <si>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</si>
  <si>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</si>
  <si>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</si>
  <si>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</si>
  <si>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</si>
  <si>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</si>
  <si>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</si>
  <si>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</si>
  <si>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</si>
  <si>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</si>
  <si>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</si>
  <si>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</si>
  <si>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</si>
  <si>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</si>
  <si>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</si>
  <si>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</si>
  <si>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</si>
  <si>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</si>
  <si>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</si>
  <si>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</si>
  <si>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</si>
  <si>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</si>
  <si>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</si>
  <si>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</si>
  <si>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</si>
  <si>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</si>
  <si>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</si>
  <si>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</si>
  <si>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</si>
  <si>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</si>
  <si>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</si>
  <si>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</si>
  <si>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</si>
  <si>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</si>
  <si>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</si>
  <si>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</si>
  <si>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</si>
  <si>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</si>
  <si>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</si>
  <si>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</si>
  <si>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</si>
  <si>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</si>
  <si>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</si>
  <si>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</si>
  <si>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</si>
  <si>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</si>
  <si>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</si>
  <si>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</si>
  <si>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</si>
  <si>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</si>
  <si>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</si>
  <si>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</si>
  <si>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</si>
  <si>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</si>
  <si>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</si>
  <si>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</si>
  <si>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</si>
  <si>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</si>
  <si>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</si>
  <si>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</si>
  <si>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</si>
  <si>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</si>
  <si>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</si>
  <si>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</si>
  <si>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</si>
  <si>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</si>
  <si>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</si>
  <si>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</si>
  <si>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</si>
  <si>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</si>
  <si>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</si>
  <si>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</si>
  <si>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</si>
  <si>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</si>
  <si>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</si>
  <si>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</si>
  <si>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</si>
  <si>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</si>
  <si>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</si>
  <si>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</si>
  <si>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</si>
  <si>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</si>
  <si>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</si>
  <si>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</si>
  <si>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</si>
  <si>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</si>
  <si>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</si>
  <si>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</si>
  <si>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</si>
  <si>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</si>
  <si>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</si>
  <si>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</si>
  <si>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</si>
  <si>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</si>
  <si>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</si>
  <si>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</si>
  <si>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</si>
  <si>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</si>
  <si>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</si>
  <si>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</si>
  <si>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</si>
  <si>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</si>
  <si>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</si>
  <si>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</si>
  <si>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</si>
  <si>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</si>
  <si>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</si>
  <si>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</si>
  <si>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</si>
  <si>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</si>
  <si>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</si>
  <si>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</si>
  <si>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</si>
  <si>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</si>
  <si>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</si>
  <si>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</si>
  <si>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</si>
  <si>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</si>
  <si>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</si>
  <si>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</si>
  <si>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</si>
  <si>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</si>
  <si>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</si>
  <si>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</si>
  <si>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</si>
  <si>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</si>
  <si>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</si>
  <si>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</si>
  <si>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</si>
  <si>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</si>
  <si>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</si>
  <si>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</si>
  <si>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</si>
  <si>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</si>
  <si>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</si>
  <si>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</si>
  <si>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</si>
  <si>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</si>
  <si>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</si>
  <si>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</si>
  <si>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</si>
  <si>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</si>
  <si>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</si>
  <si>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</si>
  <si>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</si>
  <si>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</si>
  <si>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</si>
  <si>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</si>
  <si>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</si>
  <si>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</si>
  <si>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</si>
  <si>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</si>
  <si>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</si>
  <si>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</si>
  <si>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</si>
  <si>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</si>
  <si>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</si>
  <si>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</si>
  <si>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</si>
  <si>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</si>
  <si>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</si>
  <si>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</si>
  <si>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</si>
  <si>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</si>
  <si>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</si>
  <si>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</si>
  <si>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</si>
  <si>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</si>
  <si>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</si>
  <si>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</si>
  <si>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</si>
  <si>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</si>
  <si>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</si>
  <si>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</si>
  <si>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</si>
  <si>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</si>
  <si>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</si>
  <si>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</si>
  <si>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</si>
  <si>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</si>
  <si>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</si>
  <si>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</si>
  <si>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</si>
  <si>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</si>
  <si>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</si>
  <si>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</si>
  <si>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</si>
  <si>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</si>
  <si>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</si>
  <si>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</si>
  <si>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</si>
  <si>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</si>
  <si>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</si>
  <si>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</si>
  <si>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</si>
  <si>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</si>
  <si>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</si>
  <si>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</si>
  <si>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</si>
  <si>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</si>
  <si>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</si>
  <si>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</si>
  <si>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</si>
  <si>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</si>
  <si>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</si>
  <si>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</si>
  <si>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</si>
  <si>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</si>
  <si>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</si>
  <si>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</si>
  <si>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</si>
  <si>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</si>
  <si>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</si>
  <si>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</si>
  <si>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</si>
  <si>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</si>
  <si>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</si>
  <si>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</si>
  <si>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</si>
  <si>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</si>
  <si>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</si>
  <si>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</si>
  <si>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</si>
  <si>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</si>
  <si>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</si>
  <si>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</si>
  <si>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</si>
  <si>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</si>
  <si>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</si>
  <si>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</si>
  <si>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</si>
  <si>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</si>
  <si>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</si>
  <si>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</si>
  <si>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</si>
  <si>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</si>
  <si>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</si>
  <si>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</si>
  <si>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</si>
  <si>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</si>
  <si>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</si>
  <si>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</si>
  <si>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</si>
  <si>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</si>
  <si>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</si>
  <si>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</si>
  <si>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</si>
  <si>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</si>
  <si>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</si>
  <si>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</si>
  <si>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</si>
  <si>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</si>
  <si>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</si>
  <si>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</si>
  <si>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</si>
  <si>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</si>
  <si>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</si>
  <si>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</si>
  <si>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</si>
  <si>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</si>
  <si>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</si>
  <si>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</si>
  <si>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</si>
  <si>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</si>
  <si>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</si>
  <si>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</si>
  <si>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</si>
  <si>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</si>
  <si>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</si>
  <si>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</si>
  <si>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</si>
  <si>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</si>
  <si>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</si>
  <si>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</si>
  <si>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</si>
  <si>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</si>
  <si>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</si>
  <si>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</si>
  <si>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</si>
  <si>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</si>
  <si>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</si>
  <si>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</si>
  <si>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</si>
  <si>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</si>
  <si>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</si>
  <si>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</si>
  <si>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</si>
  <si>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</si>
  <si>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</si>
  <si>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</si>
  <si>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</si>
  <si>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</si>
  <si>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</si>
  <si>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</si>
  <si>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</si>
  <si>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</si>
  <si>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</si>
  <si>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</si>
  <si>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</si>
  <si>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</si>
  <si>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</si>
  <si>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</si>
  <si>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</si>
  <si>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</si>
  <si>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</si>
  <si>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</si>
  <si>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</si>
  <si>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</si>
  <si>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</si>
  <si>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</si>
  <si>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</si>
  <si>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</si>
  <si>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</si>
  <si>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</si>
  <si>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</si>
  <si>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</si>
  <si>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</si>
  <si>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</si>
  <si>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</si>
  <si>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</si>
  <si>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</si>
  <si>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</si>
  <si>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</si>
  <si>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</si>
  <si>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</si>
  <si>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</si>
  <si>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</si>
  <si>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</si>
  <si>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</si>
  <si>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</si>
  <si>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</si>
  <si>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</si>
  <si>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</si>
  <si>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</si>
  <si>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</si>
  <si>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</si>
  <si>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</si>
  <si>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</si>
  <si>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</si>
  <si>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</si>
  <si>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</si>
  <si>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</si>
  <si>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</si>
  <si>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</si>
  <si>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</si>
  <si>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</si>
  <si>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</si>
  <si>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</si>
  <si>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</si>
  <si>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</si>
  <si>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</si>
  <si>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</si>
  <si>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</si>
  <si>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</si>
  <si>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</si>
  <si>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</si>
  <si>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</si>
  <si>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</si>
  <si>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</si>
  <si>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</si>
  <si>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</si>
  <si>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</si>
  <si>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</si>
  <si>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</si>
  <si>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</si>
  <si>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</si>
  <si>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</si>
  <si>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</si>
  <si>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</si>
  <si>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</si>
  <si>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</si>
  <si>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</si>
  <si>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</si>
  <si>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</si>
  <si>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</si>
  <si>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</si>
  <si>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</si>
  <si>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</si>
  <si>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</si>
  <si>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</si>
  <si>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</si>
  <si>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</si>
  <si>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</si>
  <si>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</si>
  <si>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</si>
  <si>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</si>
  <si>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</si>
  <si>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</si>
  <si>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</si>
  <si>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</si>
  <si>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</si>
  <si>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</si>
  <si>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</si>
  <si>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</si>
  <si>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</si>
  <si>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</si>
  <si>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</si>
  <si>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</si>
  <si>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</si>
  <si>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</si>
  <si>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</si>
  <si>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</si>
  <si>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</si>
  <si>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</si>
  <si>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</si>
  <si>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</si>
  <si>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</si>
  <si>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</si>
  <si>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</si>
  <si>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</si>
  <si>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</si>
  <si>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</si>
  <si>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</si>
  <si>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</si>
  <si>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</si>
  <si>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</si>
  <si>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</si>
  <si>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</si>
  <si>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</si>
  <si>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</si>
  <si>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</si>
  <si>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</si>
  <si>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</si>
  <si>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</si>
  <si>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</si>
  <si>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</si>
  <si>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</si>
  <si>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</si>
  <si>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</si>
  <si>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</si>
  <si>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</si>
  <si>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</si>
  <si>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</si>
  <si>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</si>
  <si>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</si>
  <si>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</si>
  <si>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</si>
  <si>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</si>
  <si>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</si>
  <si>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</si>
  <si>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</si>
  <si>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</si>
  <si>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</si>
  <si>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</si>
  <si>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</si>
  <si>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</si>
  <si>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</si>
  <si>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</si>
  <si>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</si>
  <si>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</si>
  <si>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</si>
  <si>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</si>
  <si>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</si>
  <si>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</si>
  <si>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</si>
  <si>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</si>
  <si>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</si>
  <si>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</si>
  <si>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</si>
  <si>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</si>
  <si>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</si>
  <si>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</si>
  <si>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</si>
  <si>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</si>
  <si>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</si>
  <si>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</si>
  <si>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</si>
  <si>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</si>
  <si>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</si>
  <si>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</si>
  <si>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</si>
  <si>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</si>
  <si>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</si>
  <si>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</si>
  <si>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</si>
  <si>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</si>
  <si>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</si>
  <si>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</si>
  <si>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</si>
  <si>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</si>
  <si>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</si>
  <si>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</si>
  <si>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</si>
  <si>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</si>
  <si>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</si>
  <si>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</si>
  <si>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</si>
  <si>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</si>
  <si>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</si>
  <si>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</si>
  <si>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</si>
  <si>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</si>
  <si>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</si>
  <si>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</si>
  <si>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</si>
  <si>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</si>
  <si>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</si>
  <si>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</si>
  <si>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</si>
  <si>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</si>
  <si>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</si>
  <si>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</si>
  <si>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</si>
  <si>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</si>
  <si>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</si>
  <si>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</si>
  <si>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</si>
  <si>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</si>
  <si>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</si>
  <si>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</si>
  <si>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</si>
  <si>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</si>
  <si>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</si>
  <si>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</si>
  <si>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</si>
  <si>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</si>
  <si>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</si>
  <si>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</si>
  <si>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</si>
  <si>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</si>
  <si>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</si>
  <si>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</si>
  <si>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</si>
  <si>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</si>
  <si>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</si>
  <si>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</si>
  <si>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</si>
  <si>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</si>
  <si>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</si>
  <si>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</si>
  <si>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</si>
  <si>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</si>
  <si>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</si>
  <si>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</si>
  <si>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</si>
  <si>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</si>
  <si>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</si>
  <si>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</si>
  <si>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</si>
  <si>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</si>
  <si>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</si>
  <si>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</si>
  <si>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</si>
  <si>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</si>
  <si>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</si>
  <si>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</si>
  <si>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</si>
  <si>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</si>
  <si>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</si>
  <si>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</si>
  <si>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</si>
  <si>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</si>
  <si>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</si>
  <si>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</si>
  <si>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</si>
  <si>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</si>
  <si>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</si>
  <si>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</si>
  <si>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</si>
  <si>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</si>
  <si>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</si>
  <si>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</si>
  <si>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</si>
  <si>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</si>
  <si>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</si>
  <si>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</si>
  <si>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</si>
  <si>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</si>
  <si>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</si>
  <si>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</si>
  <si>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</si>
  <si>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</si>
  <si>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</si>
  <si>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</si>
  <si>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</si>
  <si>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</si>
  <si>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</si>
  <si>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</si>
  <si>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</si>
  <si>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</si>
  <si>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</si>
  <si>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</si>
  <si>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</si>
  <si>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</si>
  <si>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</si>
  <si>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</si>
  <si>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</si>
  <si>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</si>
  <si>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</si>
  <si>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</si>
  <si>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</si>
  <si>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</si>
  <si>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</si>
  <si>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</si>
  <si>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</si>
  <si>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</si>
  <si>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</si>
  <si>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</si>
  <si>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</si>
  <si>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</si>
  <si>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</si>
  <si>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</si>
  <si>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</si>
  <si>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</si>
  <si>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</si>
  <si>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</si>
  <si>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</si>
  <si>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</si>
  <si>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</si>
  <si>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</si>
  <si>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</si>
  <si>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</si>
  <si>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</si>
  <si>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</si>
  <si>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</si>
  <si>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</si>
  <si>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</si>
  <si>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</si>
  <si>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</si>
  <si>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</si>
  <si>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</si>
  <si>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</si>
  <si>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</si>
  <si>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</si>
  <si>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</si>
  <si>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</si>
  <si>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</si>
  <si>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</si>
  <si>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</si>
  <si>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</si>
  <si>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</si>
  <si>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</si>
  <si>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</si>
  <si>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</si>
  <si>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</si>
  <si>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</si>
  <si>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</si>
  <si>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</si>
  <si>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</si>
  <si>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</si>
  <si>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</si>
  <si>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</si>
  <si>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</si>
  <si>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</si>
  <si>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</si>
  <si>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</si>
  <si>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</si>
  <si>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</si>
  <si>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</si>
  <si>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</si>
  <si>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</si>
  <si>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</si>
  <si>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</si>
  <si>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</si>
  <si>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</si>
  <si>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</si>
  <si>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</si>
  <si>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</si>
  <si>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</si>
  <si>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</si>
  <si>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</si>
  <si>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</si>
  <si>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</si>
  <si>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</si>
  <si>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</si>
  <si>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</si>
  <si>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</si>
  <si>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</si>
  <si>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</si>
  <si>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</si>
  <si>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</si>
  <si>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</si>
  <si>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</si>
  <si>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</si>
  <si>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</si>
  <si>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</si>
  <si>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</si>
  <si>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</si>
  <si>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</si>
  <si>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</si>
  <si>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</si>
  <si>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</si>
  <si>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</si>
  <si>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</si>
  <si>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</si>
  <si>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</si>
  <si>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</si>
  <si>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</si>
  <si>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</si>
  <si>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</si>
  <si>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</si>
  <si>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</si>
  <si>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</si>
  <si>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</si>
  <si>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</si>
  <si>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</si>
  <si>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</si>
  <si>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</si>
  <si>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</si>
  <si>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</si>
  <si>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</si>
  <si>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</si>
  <si>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</si>
  <si>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</si>
  <si>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</si>
  <si>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</si>
  <si>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</si>
  <si>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</si>
  <si>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</si>
  <si>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</si>
  <si>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</si>
  <si>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</si>
  <si>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</si>
  <si>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</si>
  <si>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</si>
  <si>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</si>
  <si>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</si>
  <si>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</si>
  <si>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</si>
  <si>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</si>
  <si>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</si>
  <si>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</si>
  <si>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</si>
  <si>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</si>
  <si>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</si>
  <si>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</si>
  <si>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</si>
  <si>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</si>
  <si>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</si>
  <si>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</si>
  <si>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</si>
  <si>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</si>
  <si>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</si>
  <si>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</si>
  <si>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</si>
  <si>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</si>
  <si>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</si>
  <si>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</si>
  <si>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</si>
  <si>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</si>
  <si>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</si>
  <si>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</si>
  <si>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</si>
  <si>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</si>
  <si>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</si>
  <si>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</si>
  <si>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</si>
  <si>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</si>
  <si>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</si>
  <si>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</si>
  <si>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</si>
  <si>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</si>
  <si>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</si>
  <si>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</si>
  <si>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</si>
  <si>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</si>
  <si>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</si>
  <si>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</si>
  <si>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</si>
  <si>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</si>
  <si>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</si>
  <si>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</si>
  <si>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</si>
  <si>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</si>
  <si>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</si>
  <si>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</si>
  <si>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</si>
  <si>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</si>
  <si>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</si>
  <si>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</si>
  <si>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</si>
  <si>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</si>
  <si>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</si>
  <si>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</si>
  <si>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</si>
  <si>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</si>
  <si>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</si>
  <si>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</si>
  <si>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</si>
  <si>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</si>
  <si>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</si>
  <si>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</si>
  <si>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</si>
  <si>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</si>
  <si>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</si>
  <si>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</si>
  <si>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</si>
  <si>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</si>
  <si>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</si>
  <si>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</si>
  <si>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</si>
  <si>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</si>
  <si>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</si>
  <si>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</si>
  <si>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</si>
  <si>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</si>
  <si>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</si>
  <si>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</si>
  <si>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</si>
  <si>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</si>
  <si>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</si>
  <si>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</si>
  <si>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</si>
  <si>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</si>
  <si>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</si>
  <si>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</si>
  <si>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</si>
  <si>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</si>
  <si>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</si>
  <si>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</si>
  <si>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</si>
  <si>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</si>
  <si>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</si>
  <si>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</si>
  <si>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</si>
  <si>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</si>
  <si>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</si>
  <si>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</si>
  <si>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</si>
  <si>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</si>
  <si>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</si>
  <si>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</si>
  <si>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</si>
  <si>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</si>
  <si>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</si>
  <si>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</si>
  <si>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</si>
  <si>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</si>
  <si>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</si>
  <si>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</si>
  <si>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</si>
  <si>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</si>
  <si>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</si>
  <si>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</si>
  <si>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</si>
  <si>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</si>
  <si>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</si>
  <si>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</si>
  <si>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</si>
  <si>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</si>
  <si>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</si>
  <si>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</si>
  <si>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</si>
  <si>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</si>
  <si>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</si>
  <si>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</si>
  <si>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</si>
  <si>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</si>
  <si>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</si>
  <si>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</si>
  <si>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</si>
  <si>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</si>
  <si>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</si>
  <si>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</si>
  <si>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</si>
  <si>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</si>
  <si>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</si>
  <si>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</si>
  <si>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</si>
  <si>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</si>
  <si>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</si>
  <si>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</si>
  <si>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</si>
  <si>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</si>
  <si>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</si>
  <si>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</si>
  <si>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</si>
  <si>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</si>
  <si>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</si>
  <si>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</si>
  <si>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</si>
  <si>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</si>
  <si>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</si>
  <si>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</si>
  <si>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</si>
  <si>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</si>
  <si>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</si>
  <si>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</si>
  <si>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</si>
  <si>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</si>
  <si>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</si>
  <si>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</si>
  <si>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</si>
  <si>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</si>
  <si>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</si>
  <si>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</si>
  <si>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</si>
  <si>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</si>
  <si>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</si>
  <si>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</si>
  <si>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</si>
  <si>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</si>
  <si>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</si>
  <si>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</si>
  <si>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</si>
  <si>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</si>
  <si>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</si>
  <si>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</si>
  <si>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</si>
  <si>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</si>
  <si>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</si>
  <si>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</si>
  <si>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</si>
  <si>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</si>
  <si>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</si>
  <si>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</si>
  <si>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</si>
  <si>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</si>
  <si>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</si>
  <si>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</si>
  <si>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</si>
  <si>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</si>
  <si>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</si>
  <si>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</si>
  <si>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</si>
  <si>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</si>
  <si>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</si>
  <si>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</si>
  <si>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</si>
  <si>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</si>
  <si>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</si>
  <si>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</si>
  <si>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</si>
  <si>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</si>
  <si>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</si>
  <si>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</si>
  <si>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</si>
  <si>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</si>
  <si>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</si>
  <si>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</si>
  <si>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</si>
  <si>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</si>
  <si>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</si>
  <si>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</si>
  <si>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</si>
  <si>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</si>
  <si>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</si>
  <si>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</si>
  <si>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</si>
  <si>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</si>
  <si>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</si>
  <si>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</si>
  <si>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</si>
  <si>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</si>
  <si>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</si>
  <si>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</si>
  <si>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</si>
  <si>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</si>
  <si>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</si>
  <si>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</si>
  <si>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</si>
  <si>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</si>
  <si>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</si>
  <si>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</si>
  <si>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</si>
  <si>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</si>
  <si>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</si>
  <si>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</si>
  <si>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</si>
  <si>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</si>
  <si>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</si>
  <si>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</si>
  <si>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</si>
  <si>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</si>
  <si>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</si>
  <si>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</si>
  <si>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</si>
  <si>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</si>
  <si>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</si>
  <si>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</si>
  <si>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</si>
  <si>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</si>
  <si>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</si>
  <si>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</si>
  <si>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</si>
  <si>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</si>
  <si>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</si>
  <si>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</si>
  <si>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</si>
  <si>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</si>
  <si>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</si>
  <si>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</si>
  <si>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</si>
  <si>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</si>
  <si>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</si>
  <si>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</si>
  <si>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</si>
  <si>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</si>
  <si>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</si>
  <si>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</si>
  <si>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</si>
  <si>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</si>
  <si>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</si>
  <si>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</si>
  <si>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</si>
  <si>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</si>
  <si>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</si>
  <si>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</si>
  <si>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</si>
  <si>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</si>
  <si>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</si>
  <si>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</si>
  <si>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</si>
  <si>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</si>
  <si>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</si>
  <si>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</si>
  <si>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</si>
  <si>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</si>
  <si>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</si>
  <si>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</si>
  <si>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</si>
  <si>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</si>
  <si>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</si>
  <si>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</si>
  <si>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</si>
  <si>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</si>
  <si>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</si>
  <si>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</si>
  <si>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</si>
  <si>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</si>
  <si>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</si>
  <si>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</si>
  <si>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</si>
  <si>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</si>
  <si>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</si>
  <si>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</si>
  <si>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</si>
  <si>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</si>
  <si>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</si>
  <si>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</si>
  <si>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</si>
  <si>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</si>
  <si>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</si>
  <si>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</si>
  <si>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</si>
  <si>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</si>
  <si>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</si>
  <si>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</si>
  <si>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</si>
  <si>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</si>
  <si>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</si>
  <si>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</si>
  <si>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</si>
  <si>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</si>
  <si>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</si>
  <si>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</si>
  <si>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</si>
  <si>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</si>
  <si>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</si>
  <si>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</si>
  <si>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</si>
  <si>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</si>
  <si>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</si>
  <si>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</si>
  <si>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</si>
  <si>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</si>
  <si>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</si>
  <si>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</si>
  <si>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</si>
  <si>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</si>
  <si>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</si>
  <si>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</si>
  <si>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</si>
  <si>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</si>
  <si>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</si>
  <si>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</si>
  <si>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</si>
  <si>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</si>
  <si>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</si>
  <si>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</si>
  <si>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</si>
  <si>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</si>
  <si>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</si>
  <si>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</si>
  <si>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</si>
  <si>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</si>
  <si>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</si>
  <si>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</si>
  <si>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</si>
  <si>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</si>
  <si>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</si>
  <si>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</si>
  <si>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</si>
  <si>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</si>
  <si>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</si>
  <si>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</si>
  <si>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</si>
  <si>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</si>
  <si>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</si>
  <si>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</si>
  <si>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</si>
  <si>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</si>
  <si>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</si>
  <si>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</si>
  <si>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</si>
  <si>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</si>
  <si>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</si>
  <si>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</si>
  <si>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</si>
  <si>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</si>
  <si>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</si>
  <si>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</si>
  <si>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</si>
  <si>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</si>
  <si>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</si>
  <si>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</si>
  <si>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</si>
  <si>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</si>
  <si>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</si>
  <si>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</si>
  <si>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</si>
  <si>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</si>
  <si>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</si>
  <si>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</si>
  <si>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</si>
  <si>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</si>
  <si>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</si>
  <si>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</si>
  <si>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</si>
  <si>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</si>
  <si>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</si>
  <si>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</si>
  <si>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</si>
  <si>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</si>
  <si>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</si>
  <si>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</si>
  <si>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</si>
  <si>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</si>
  <si>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</si>
  <si>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</si>
  <si>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</si>
  <si>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</si>
  <si>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</si>
  <si>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</si>
  <si>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</si>
  <si>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</si>
  <si>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</si>
  <si>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</si>
  <si>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</si>
  <si>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</si>
  <si>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</si>
  <si>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</si>
  <si>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</si>
  <si>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</si>
  <si>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</si>
  <si>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</si>
  <si>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</si>
  <si>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</si>
  <si>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</si>
  <si>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</si>
  <si>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</si>
  <si>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</si>
  <si>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</si>
  <si>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</si>
  <si>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</si>
  <si>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</si>
  <si>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</si>
  <si>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</si>
  <si>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</si>
  <si>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</si>
  <si>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</si>
  <si>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</si>
  <si>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</si>
  <si>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</si>
  <si>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</si>
  <si>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</si>
  <si>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</si>
  <si>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</si>
  <si>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</si>
  <si>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</si>
  <si>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</si>
  <si>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</si>
  <si>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</si>
  <si>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</si>
  <si>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</si>
  <si>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</si>
  <si>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</si>
  <si>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</si>
  <si>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</si>
  <si>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</si>
  <si>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</si>
  <si>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</si>
  <si>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</si>
  <si>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</si>
  <si>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</si>
  <si>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</si>
  <si>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</si>
  <si>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</si>
  <si>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</si>
  <si>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</si>
  <si>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</si>
  <si>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</si>
  <si>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</si>
  <si>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</si>
  <si>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</si>
  <si>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</si>
  <si>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</si>
  <si>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</si>
  <si>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</si>
  <si>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</si>
  <si>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</si>
  <si>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</si>
  <si>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</si>
  <si>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</si>
  <si>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</si>
  <si>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</si>
  <si>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</si>
  <si>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</si>
  <si>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</si>
  <si>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</si>
  <si>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</si>
  <si>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</si>
  <si>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</si>
  <si>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</si>
  <si>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</si>
  <si>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</si>
  <si>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</si>
  <si>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</si>
  <si>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</si>
  <si>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</si>
  <si>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</si>
  <si>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</si>
  <si>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</si>
  <si>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</si>
  <si>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</si>
  <si>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</si>
  <si>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</si>
  <si>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</si>
  <si>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</si>
  <si>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</si>
  <si>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</si>
  <si>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</si>
  <si>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</si>
  <si>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</si>
  <si>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</si>
  <si>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</si>
  <si>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</si>
  <si>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</si>
  <si>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</si>
  <si>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</si>
  <si>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</si>
  <si>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</si>
  <si>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</si>
  <si>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</si>
  <si>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</si>
  <si>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</si>
  <si>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</si>
  <si>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</si>
  <si>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</si>
  <si>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</si>
  <si>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</si>
  <si>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</si>
  <si>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</si>
  <si>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</si>
  <si>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</si>
  <si>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</si>
  <si>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</si>
  <si>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</si>
  <si>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</si>
  <si>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</si>
  <si>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</si>
  <si>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</si>
  <si>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</si>
  <si>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</si>
  <si>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</si>
  <si>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</si>
  <si>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</si>
  <si>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</si>
  <si>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</si>
  <si>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</si>
  <si>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</si>
  <si>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</si>
  <si>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</si>
  <si>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</si>
  <si>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</si>
  <si>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</si>
  <si>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</si>
  <si>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</si>
  <si>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</si>
  <si>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</si>
  <si>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</si>
  <si>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</si>
  <si>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</si>
  <si>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</si>
  <si>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</si>
  <si>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</si>
  <si>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</si>
  <si>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</si>
  <si>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</si>
  <si>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</si>
  <si>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</si>
  <si>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</si>
  <si>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</si>
  <si>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</si>
  <si>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</si>
  <si>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</si>
  <si>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</si>
  <si>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</si>
  <si>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</si>
  <si>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</si>
  <si>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</si>
  <si>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</si>
  <si>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</si>
  <si>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</si>
  <si>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</si>
  <si>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</si>
  <si>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</si>
  <si>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</si>
  <si>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</si>
  <si>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</si>
  <si>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</si>
  <si>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</si>
  <si>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</si>
  <si>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</si>
  <si>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</si>
  <si>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</si>
  <si>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</si>
  <si>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</si>
  <si>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</si>
  <si>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</si>
  <si>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</si>
  <si>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</si>
  <si>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</si>
  <si>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</si>
  <si>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</si>
  <si>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</si>
  <si>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</si>
  <si>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</si>
  <si>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</si>
  <si>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</si>
  <si>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</si>
  <si>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</si>
  <si>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</si>
  <si>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</si>
  <si>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</si>
  <si>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</si>
  <si>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</si>
  <si>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</si>
  <si>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</si>
  <si>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</si>
  <si>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</si>
  <si>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</si>
  <si>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</si>
  <si>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</si>
  <si>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</si>
  <si>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</si>
  <si>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</si>
  <si>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</si>
  <si>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</si>
  <si>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</si>
  <si>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</si>
  <si>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</si>
  <si>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</si>
  <si>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</si>
  <si>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</si>
  <si>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</si>
  <si>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</si>
  <si>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</si>
  <si>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</si>
  <si>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</si>
  <si>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</si>
  <si>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</si>
  <si>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</si>
  <si>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</si>
  <si>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</si>
  <si>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</si>
  <si>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</si>
  <si>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</si>
  <si>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</si>
  <si>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</si>
  <si>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</si>
  <si>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</si>
  <si>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</si>
  <si>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</si>
  <si>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</si>
  <si>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</si>
  <si>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</si>
  <si>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</si>
  <si>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</si>
  <si>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</si>
  <si>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</si>
  <si>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</si>
  <si>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</si>
  <si>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</si>
  <si>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</si>
  <si>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</si>
  <si>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</si>
  <si>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</si>
  <si>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</si>
  <si>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</si>
  <si>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</si>
  <si>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</si>
  <si>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</si>
  <si>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</si>
  <si>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</si>
  <si>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</si>
  <si>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</si>
  <si>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</si>
  <si>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</si>
  <si>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</si>
  <si>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</si>
  <si>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</si>
  <si>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</si>
  <si>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</si>
  <si>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</si>
  <si>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</si>
  <si>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</si>
  <si>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</si>
  <si>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</si>
  <si>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</si>
  <si>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</si>
  <si>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</si>
  <si>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</si>
  <si>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</si>
  <si>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</si>
  <si>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</si>
  <si>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</si>
  <si>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</si>
  <si>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</si>
  <si>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</si>
  <si>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</si>
  <si>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</si>
  <si>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</si>
  <si>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</si>
  <si>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</si>
  <si>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</si>
  <si>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</si>
  <si>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</si>
  <si>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</si>
  <si>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</si>
  <si>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</si>
  <si>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</si>
  <si>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</si>
  <si>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</si>
  <si>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</si>
  <si>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</si>
  <si>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</si>
  <si>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</si>
  <si>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</si>
  <si>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</si>
  <si>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</si>
  <si>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</si>
  <si>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</si>
  <si>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</si>
  <si>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</si>
  <si>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</si>
  <si>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</si>
  <si>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</si>
  <si>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</si>
  <si>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</si>
  <si>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</si>
  <si>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</si>
  <si>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</si>
  <si>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</si>
  <si>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</si>
  <si>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</si>
  <si>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</si>
  <si>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</si>
  <si>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</si>
  <si>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</si>
  <si>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</si>
  <si>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</si>
  <si>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</si>
  <si>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</si>
  <si>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</si>
  <si>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</si>
  <si>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</si>
  <si>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</si>
  <si>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</si>
  <si>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</si>
  <si>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</si>
  <si>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</si>
  <si>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</si>
  <si>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</si>
  <si>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</si>
  <si>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</si>
  <si>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</si>
  <si>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</si>
  <si>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</si>
  <si>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</si>
  <si>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</si>
  <si>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</si>
  <si>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</si>
  <si>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</si>
  <si>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</si>
  <si>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</si>
  <si>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</si>
  <si>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</si>
  <si>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</si>
  <si>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</si>
  <si>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</si>
  <si>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</si>
  <si>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</si>
  <si>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</si>
  <si>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</si>
  <si>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</si>
  <si>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</si>
  <si>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</si>
  <si>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</si>
  <si>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</si>
  <si>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</si>
  <si>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</si>
  <si>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</si>
  <si>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</si>
  <si>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</si>
  <si>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</si>
  <si>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</si>
  <si>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</si>
  <si>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</si>
  <si>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</si>
  <si>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</si>
  <si>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</si>
  <si>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</si>
  <si>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</si>
  <si>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</si>
  <si>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</si>
  <si>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</si>
  <si>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</si>
  <si>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</si>
  <si>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</si>
  <si>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</si>
  <si>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</si>
  <si>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</si>
  <si>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</si>
  <si>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</si>
  <si>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</si>
  <si>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</si>
  <si>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</si>
  <si>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</si>
  <si>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</si>
  <si>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</si>
  <si>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</si>
  <si>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</si>
  <si>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</si>
  <si>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</si>
  <si>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</si>
  <si>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</si>
  <si>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</si>
  <si>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</si>
  <si>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</si>
  <si>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</si>
  <si>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</si>
  <si>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</si>
  <si>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</si>
  <si>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</si>
  <si>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</si>
  <si>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</si>
  <si>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</si>
  <si>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</si>
  <si>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</si>
  <si>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</si>
  <si>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</si>
  <si>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</si>
  <si>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</si>
  <si>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</si>
  <si>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</si>
  <si>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</si>
  <si>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</si>
  <si>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</si>
  <si>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</si>
  <si>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</si>
  <si>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</si>
  <si>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</si>
  <si>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</si>
  <si>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</si>
  <si>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</si>
  <si>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</si>
  <si>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</si>
  <si>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</si>
  <si>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</si>
  <si>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</si>
  <si>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</si>
  <si>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</si>
  <si>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</si>
  <si>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</si>
  <si>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</si>
  <si>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</si>
  <si>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</si>
  <si>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</si>
  <si>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</si>
  <si>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</si>
  <si>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</si>
  <si>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</si>
  <si>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</si>
  <si>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</si>
  <si>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</si>
  <si>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</si>
  <si>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</si>
  <si>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</si>
  <si>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</si>
  <si>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</si>
  <si>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</si>
  <si>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</si>
  <si>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</si>
  <si>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</si>
  <si>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</si>
  <si>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</si>
  <si>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</si>
  <si>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</si>
  <si>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</si>
  <si>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</si>
  <si>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</si>
  <si>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</si>
  <si>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</si>
  <si>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</si>
  <si>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</si>
  <si>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</si>
  <si>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</si>
  <si>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</si>
  <si>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</si>
  <si>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</si>
  <si>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</si>
  <si>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</si>
  <si>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</si>
  <si>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</si>
  <si>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</si>
  <si>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</si>
  <si>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</si>
  <si>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</si>
  <si>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</si>
  <si>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</si>
  <si>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</si>
  <si>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</si>
  <si>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</si>
  <si>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</si>
  <si>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</si>
  <si>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</si>
  <si>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</si>
  <si>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</si>
  <si>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</si>
  <si>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</si>
  <si>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</si>
  <si>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</si>
  <si>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</si>
  <si>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</si>
  <si>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</si>
  <si>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</si>
  <si>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</si>
  <si>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</si>
  <si>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</si>
  <si>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</si>
  <si>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</si>
  <si>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</si>
  <si>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</si>
  <si>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</si>
  <si>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</si>
  <si>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</si>
  <si>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</si>
  <si>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</si>
  <si>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</si>
  <si>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</si>
  <si>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</si>
  <si>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</si>
  <si>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</si>
  <si>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</si>
  <si>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</si>
  <si>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</si>
  <si>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</si>
  <si>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</si>
  <si>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</si>
  <si>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</si>
  <si>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</si>
  <si>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</si>
  <si>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</si>
  <si>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</si>
  <si>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</si>
  <si>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</si>
  <si>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</si>
  <si>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</si>
  <si>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</si>
  <si>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</si>
  <si>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</si>
  <si>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</si>
  <si>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</si>
  <si>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</si>
  <si>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</si>
  <si>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</si>
  <si>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</si>
  <si>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</si>
  <si>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</si>
  <si>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</si>
  <si>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</si>
  <si>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</si>
  <si>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</si>
  <si>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</si>
  <si>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</si>
  <si>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</si>
  <si>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</si>
  <si>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</si>
  <si>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</si>
  <si>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</si>
  <si>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</si>
  <si>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</si>
  <si>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</si>
  <si>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</si>
  <si>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</si>
  <si>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</si>
  <si>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</si>
  <si>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</si>
  <si>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</si>
  <si>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</si>
  <si>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</si>
  <si>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</si>
  <si>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</si>
  <si>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</si>
  <si>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</si>
  <si>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</si>
  <si>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</si>
  <si>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</si>
  <si>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</si>
  <si>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</si>
  <si>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</si>
  <si>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</si>
  <si>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</si>
  <si>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</si>
  <si>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</si>
  <si>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</si>
  <si>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</si>
  <si>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</si>
  <si>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</si>
  <si>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</si>
  <si>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</si>
  <si>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</si>
  <si>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</si>
  <si>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</si>
  <si>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</si>
  <si>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</si>
  <si>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</si>
  <si>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</si>
  <si>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</si>
  <si>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</si>
  <si>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</si>
  <si>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</si>
  <si>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</si>
  <si>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</si>
  <si>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</si>
  <si>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</si>
  <si>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</si>
  <si>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</si>
  <si>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</si>
  <si>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</si>
  <si>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</si>
  <si>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</si>
  <si>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</si>
  <si>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</si>
  <si>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</si>
  <si>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</si>
  <si>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</si>
  <si>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</si>
  <si>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</si>
  <si>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</si>
  <si>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</si>
  <si>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</si>
  <si>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</si>
  <si>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</si>
  <si>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</si>
  <si>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</si>
  <si>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</si>
  <si>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</si>
  <si>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</si>
  <si>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</si>
  <si>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</si>
  <si>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</si>
  <si>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</si>
  <si>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</si>
  <si>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</si>
  <si>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</si>
  <si>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</si>
  <si>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</si>
  <si>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</si>
  <si>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</si>
  <si>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</si>
  <si>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</si>
  <si>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</si>
  <si>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</si>
  <si>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</si>
  <si>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</si>
  <si>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</si>
  <si>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</si>
  <si>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</si>
  <si>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</si>
  <si>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</si>
  <si>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</si>
  <si>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</si>
  <si>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</si>
  <si>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</si>
  <si>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</si>
  <si>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</si>
  <si>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</si>
  <si>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</si>
  <si>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</si>
  <si>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</si>
  <si>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</si>
  <si>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</si>
  <si>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</si>
  <si>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</si>
  <si>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</si>
  <si>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</si>
  <si>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</si>
  <si>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</si>
  <si>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</si>
  <si>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</si>
  <si>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</si>
  <si>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</si>
  <si>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</si>
  <si>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</si>
  <si>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</si>
  <si>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</si>
  <si>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</si>
  <si>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</si>
  <si>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</si>
  <si>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</si>
  <si>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</si>
  <si>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</si>
  <si>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</si>
  <si>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</si>
  <si>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</si>
  <si>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</si>
  <si>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</si>
  <si>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</si>
  <si>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</si>
  <si>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</si>
  <si>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</si>
  <si>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</si>
  <si>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</si>
  <si>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</si>
  <si>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</si>
  <si>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</si>
  <si>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</si>
  <si>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</si>
  <si>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</si>
  <si>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</si>
  <si>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</si>
  <si>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</si>
  <si>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</si>
  <si>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</si>
  <si>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</si>
  <si>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</si>
  <si>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</si>
  <si>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</si>
  <si>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</si>
  <si>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</si>
  <si>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</si>
  <si>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</si>
  <si>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</si>
  <si>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</si>
  <si>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</si>
  <si>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</si>
  <si>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</si>
  <si>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</si>
  <si>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</si>
  <si>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</si>
  <si>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</si>
  <si>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</si>
  <si>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</si>
  <si>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</si>
  <si>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</si>
  <si>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</si>
  <si>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</si>
  <si>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</si>
  <si>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</si>
  <si>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</si>
  <si>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</si>
  <si>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</si>
  <si>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</si>
  <si>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</si>
  <si>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</si>
  <si>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</si>
  <si>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</si>
  <si>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</si>
  <si>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</si>
  <si>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</si>
  <si>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</si>
  <si>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</si>
  <si>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</si>
  <si>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</si>
  <si>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</si>
  <si>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</si>
  <si>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</si>
  <si>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</si>
  <si>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</si>
  <si>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</si>
  <si>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</si>
  <si>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</si>
  <si>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</si>
  <si>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</si>
  <si>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</si>
  <si>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</si>
  <si>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</si>
  <si>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</si>
  <si>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</si>
  <si>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</si>
  <si>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</si>
  <si>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</si>
  <si>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</si>
  <si>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</si>
  <si>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</si>
  <si>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</si>
  <si>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</si>
  <si>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</si>
  <si>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</si>
  <si>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</si>
  <si>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</si>
  <si>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</si>
  <si>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</si>
  <si>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</si>
  <si>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</si>
  <si>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</si>
  <si>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</si>
  <si>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</si>
  <si>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</si>
  <si>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</si>
  <si>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</si>
  <si>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</si>
  <si>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</si>
  <si>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</si>
  <si>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</si>
  <si>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</si>
  <si>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</si>
  <si>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</si>
  <si>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</si>
  <si>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</si>
  <si>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</si>
  <si>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</si>
  <si>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</si>
  <si>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</si>
  <si>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</si>
  <si>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</si>
  <si>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</si>
  <si>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</si>
  <si>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</si>
  <si>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</si>
  <si>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</si>
  <si>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</si>
  <si>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</si>
  <si>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</si>
  <si>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</si>
  <si>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</si>
  <si>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</si>
  <si>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</si>
  <si>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</si>
  <si>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</si>
  <si>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</si>
  <si>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</si>
  <si>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</si>
  <si>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</si>
  <si>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</si>
  <si>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</si>
  <si>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</si>
  <si>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</si>
  <si>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</si>
  <si>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</si>
  <si>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</si>
  <si>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</si>
  <si>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</si>
  <si>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</si>
  <si>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</si>
  <si>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</si>
  <si>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</si>
  <si>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</si>
  <si>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</si>
  <si>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</si>
  <si>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</si>
  <si>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</si>
  <si>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</si>
  <si>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</si>
  <si>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</si>
  <si>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</si>
  <si>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</si>
  <si>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</si>
  <si>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</si>
  <si>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</si>
  <si>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</si>
  <si>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</si>
  <si>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</si>
  <si>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</si>
  <si>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</si>
  <si>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</si>
  <si>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</si>
  <si>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</si>
  <si>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</si>
  <si>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</si>
  <si>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</si>
  <si>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</si>
  <si>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</si>
  <si>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</si>
  <si>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</si>
  <si>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</si>
  <si>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</si>
  <si>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</si>
  <si>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</si>
  <si>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</si>
  <si>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</si>
  <si>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</si>
  <si>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</si>
  <si>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</si>
  <si>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</si>
  <si>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</si>
  <si>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</si>
  <si>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</si>
  <si>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</si>
  <si>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</si>
  <si>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</si>
  <si>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</si>
  <si>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</si>
  <si>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</si>
  <si>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</si>
  <si>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</si>
  <si>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</si>
  <si>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</si>
  <si>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</si>
  <si>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</si>
  <si>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</si>
  <si>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</si>
  <si>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</si>
  <si>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</si>
  <si>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</si>
  <si>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</si>
  <si>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</si>
  <si>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</si>
  <si>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</si>
  <si>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</si>
  <si>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</si>
  <si>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</si>
  <si>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</si>
  <si>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</si>
  <si>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</si>
  <si>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</si>
  <si>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</si>
  <si>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</si>
  <si>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</si>
  <si>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</si>
  <si>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</si>
  <si>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</si>
  <si>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</si>
  <si>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</si>
  <si>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</si>
  <si>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</si>
  <si>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</si>
  <si>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</si>
  <si>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</si>
  <si>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</si>
  <si>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</si>
  <si>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</si>
  <si>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</si>
  <si>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</si>
  <si>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</si>
  <si>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</si>
  <si>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</si>
  <si>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</si>
  <si>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</si>
  <si>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</si>
  <si>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</si>
  <si>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</si>
  <si>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</si>
  <si>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</si>
  <si>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</si>
  <si>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</si>
  <si>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</si>
  <si>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</si>
  <si>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</si>
  <si>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</si>
  <si>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</si>
  <si>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</si>
  <si>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</si>
  <si>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</si>
  <si>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</si>
  <si>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</si>
  <si>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</si>
  <si>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</si>
  <si>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</si>
  <si>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</si>
  <si>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</si>
  <si>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</si>
  <si>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</si>
  <si>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</si>
  <si>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</si>
  <si>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</si>
  <si>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</si>
  <si>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</si>
  <si>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</si>
  <si>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</si>
  <si>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</si>
  <si>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</si>
  <si>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</si>
  <si>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</si>
  <si>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</si>
  <si>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</si>
  <si>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</si>
  <si>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</si>
  <si>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</si>
  <si>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</si>
  <si>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</si>
  <si>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</si>
  <si>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</si>
  <si>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</si>
  <si>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</si>
  <si>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</si>
  <si>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</si>
  <si>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</si>
  <si>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</si>
  <si>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</si>
  <si>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</si>
  <si>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</si>
  <si>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</si>
  <si>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</si>
  <si>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</si>
  <si>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</si>
  <si>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</si>
  <si>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</si>
  <si>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</si>
  <si>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</si>
  <si>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</si>
  <si>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</si>
  <si>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</si>
  <si>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</si>
  <si>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</si>
  <si>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</si>
  <si>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</si>
  <si>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</si>
  <si>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</si>
  <si>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</si>
  <si>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</si>
  <si>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</si>
  <si>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</si>
  <si>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</si>
  <si>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</si>
  <si>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</si>
  <si>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</si>
  <si>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</si>
  <si>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</si>
  <si>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</si>
  <si>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</si>
  <si>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</si>
  <si>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</si>
  <si>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</si>
  <si>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</si>
  <si>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</si>
  <si>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</si>
  <si>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</si>
  <si>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</si>
  <si>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</si>
  <si>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</si>
  <si>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</si>
  <si>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</si>
  <si>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</si>
  <si>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</si>
  <si>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</si>
  <si>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</si>
  <si>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</si>
  <si>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</si>
  <si>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</si>
  <si>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</si>
  <si>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</si>
  <si>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</si>
  <si>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</si>
  <si>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</si>
  <si>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</si>
  <si>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</si>
  <si>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</si>
  <si>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</si>
  <si>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</si>
  <si>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</si>
  <si>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</si>
  <si>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</si>
  <si>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</si>
  <si>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</si>
  <si>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</si>
  <si>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</si>
  <si>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</si>
  <si>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</si>
  <si>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</si>
  <si>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</si>
  <si>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</si>
  <si>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</si>
  <si>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</si>
  <si>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</si>
  <si>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</si>
  <si>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</si>
  <si>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</si>
  <si>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</si>
  <si>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</si>
  <si>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</si>
  <si>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</si>
  <si>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</si>
  <si>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</si>
  <si>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</si>
  <si>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</si>
  <si>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</si>
  <si>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</si>
  <si>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</si>
  <si>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</si>
  <si>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</si>
  <si>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</si>
  <si>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</si>
  <si>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</si>
  <si>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</si>
  <si>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</si>
  <si>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</si>
  <si>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</si>
  <si>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</si>
  <si>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</si>
  <si>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</si>
  <si>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</si>
  <si>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</si>
  <si>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</si>
  <si>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</si>
  <si>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</si>
  <si>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</si>
  <si>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</si>
  <si>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</si>
  <si>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</si>
  <si>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</si>
  <si>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</si>
  <si>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</si>
  <si>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</si>
  <si>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</si>
  <si>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</si>
  <si>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</si>
  <si>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</si>
  <si>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</si>
  <si>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</si>
  <si>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</si>
  <si>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</si>
  <si>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</si>
  <si>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</si>
  <si>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</si>
  <si>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</si>
  <si>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</si>
  <si>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</si>
  <si>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</si>
  <si>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</si>
  <si>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</si>
  <si>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</si>
  <si>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</si>
  <si>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</si>
  <si>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</si>
  <si>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</si>
  <si>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</si>
  <si>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</si>
  <si>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</si>
  <si>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</si>
  <si>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</si>
  <si>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</si>
  <si>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</si>
  <si>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</si>
  <si>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</si>
  <si>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</si>
  <si>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</si>
  <si>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</si>
  <si>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</si>
  <si>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</si>
  <si>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</si>
  <si>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</si>
  <si>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</si>
  <si>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</si>
  <si>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</si>
  <si>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</si>
  <si>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</si>
  <si>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</si>
  <si>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</si>
  <si>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</si>
  <si>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</si>
  <si>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</si>
  <si>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</si>
  <si>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</si>
  <si>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</si>
  <si>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</si>
  <si>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</si>
  <si>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</si>
  <si>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</si>
  <si>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</si>
  <si>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</si>
  <si>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</si>
  <si>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</si>
  <si>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</si>
  <si>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</si>
  <si>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</si>
  <si>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</si>
  <si>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</si>
  <si>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</si>
  <si>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</si>
  <si>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</si>
  <si>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</si>
  <si>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</si>
  <si>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</si>
  <si>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</si>
  <si>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</si>
  <si>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</si>
  <si>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</si>
  <si>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</si>
  <si>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</si>
  <si>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</si>
  <si>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</si>
  <si>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</si>
  <si>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</si>
  <si>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</si>
  <si>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</si>
  <si>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</si>
  <si>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</si>
  <si>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</si>
  <si>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</si>
  <si>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</si>
  <si>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</si>
  <si>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</si>
  <si>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</si>
  <si>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</si>
  <si>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</si>
  <si>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</si>
  <si>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</si>
  <si>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</si>
  <si>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</si>
  <si>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</si>
  <si>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</si>
  <si>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</si>
  <si>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</si>
  <si>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</si>
  <si>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</si>
  <si>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</si>
  <si>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</si>
  <si>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</si>
  <si>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</si>
  <si>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</si>
  <si>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</si>
  <si>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</si>
  <si>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</si>
  <si>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</si>
  <si>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</si>
  <si>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</si>
  <si>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</si>
  <si>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</si>
  <si>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</si>
  <si>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</si>
  <si>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</si>
  <si>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</si>
  <si>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</si>
  <si>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</si>
  <si>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</si>
  <si>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</si>
  <si>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</si>
  <si>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</si>
  <si>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</si>
  <si>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</si>
  <si>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</si>
  <si>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</si>
  <si>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</si>
  <si>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</si>
  <si>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</si>
  <si>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</si>
  <si>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</si>
  <si>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</si>
  <si>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</si>
  <si>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</si>
  <si>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</si>
  <si>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</si>
  <si>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</si>
  <si>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</si>
  <si>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</si>
  <si>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</si>
  <si>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</si>
  <si>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</si>
  <si>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</si>
  <si>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</si>
  <si>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</si>
  <si>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</si>
  <si>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</si>
  <si>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</si>
  <si>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</si>
  <si>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</si>
  <si>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</si>
  <si>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</si>
  <si>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</si>
  <si>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</si>
  <si>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</si>
  <si>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</si>
  <si>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</si>
  <si>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</si>
  <si>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</si>
  <si>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</si>
  <si>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</si>
  <si>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</si>
  <si>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</si>
  <si>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</si>
  <si>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</si>
  <si>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</si>
  <si>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</si>
  <si>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</si>
  <si>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</si>
  <si>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</si>
  <si>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</si>
  <si>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</si>
  <si>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</si>
  <si>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</si>
  <si>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</si>
  <si>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</si>
  <si>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</si>
  <si>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</si>
  <si>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</si>
  <si>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</si>
  <si>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</si>
  <si>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</si>
  <si>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</si>
  <si>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</si>
  <si>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</si>
  <si>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</si>
  <si>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</si>
  <si>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</si>
  <si>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</si>
  <si>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</si>
  <si>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</si>
  <si>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</si>
  <si>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</si>
  <si>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</si>
  <si>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</si>
  <si>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</si>
  <si>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</si>
  <si>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</si>
  <si>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</si>
  <si>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</si>
  <si>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</si>
  <si>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</si>
  <si>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</si>
  <si>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</si>
  <si>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</si>
  <si>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</si>
  <si>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</si>
  <si>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</si>
  <si>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</si>
  <si>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</si>
  <si>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</si>
  <si>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</si>
  <si>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</si>
  <si>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</si>
  <si>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</si>
  <si>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</si>
  <si>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</si>
  <si>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</si>
  <si>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</si>
  <si>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</si>
  <si>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</si>
  <si>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</si>
  <si>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</si>
  <si>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</si>
  <si>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</si>
  <si>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</si>
  <si>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</si>
  <si>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</si>
  <si>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</si>
  <si>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</si>
  <si>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</si>
  <si>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</si>
  <si>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</si>
  <si>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</si>
  <si>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</si>
  <si>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</si>
  <si>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</si>
  <si>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</si>
  <si>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</si>
  <si>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</si>
  <si>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</si>
  <si>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</si>
  <si>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</si>
  <si>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</si>
  <si>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</si>
  <si>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</si>
  <si>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</si>
  <si>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</si>
  <si>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</si>
  <si>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</si>
  <si>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</si>
  <si>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</si>
  <si>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</si>
  <si>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</si>
  <si>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</si>
  <si>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</si>
  <si>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</si>
  <si>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</si>
  <si>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</si>
  <si>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</si>
  <si>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</si>
  <si>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</si>
  <si>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</si>
  <si>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</si>
  <si>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</si>
  <si>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</si>
  <si>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</si>
  <si>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</si>
  <si>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</si>
  <si>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</si>
  <si>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</si>
  <si>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</si>
  <si>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</si>
  <si>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</si>
  <si>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</si>
  <si>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</si>
  <si>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</si>
  <si>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</si>
  <si>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</si>
  <si>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</si>
  <si>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</si>
  <si>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</si>
  <si>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</si>
  <si>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</si>
  <si>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</si>
  <si>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</si>
  <si>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</si>
  <si>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</si>
  <si>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</si>
  <si>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</si>
  <si>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</si>
  <si>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</si>
  <si>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</si>
  <si>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</si>
  <si>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</si>
  <si>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</si>
  <si>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</si>
  <si>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</si>
  <si>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</si>
  <si>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</si>
  <si>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</si>
  <si>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</si>
  <si>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</si>
  <si>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</si>
  <si>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</si>
  <si>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</si>
  <si>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</si>
  <si>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</si>
  <si>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</si>
  <si>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</si>
  <si>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</si>
  <si>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</si>
  <si>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</si>
  <si>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</si>
  <si>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</si>
  <si>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</si>
  <si>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</si>
  <si>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</si>
  <si>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</si>
  <si>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</si>
  <si>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</si>
  <si>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</si>
  <si>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</si>
  <si>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</si>
  <si>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</si>
  <si>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</si>
  <si>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</si>
  <si>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</si>
  <si>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</si>
  <si>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</si>
  <si>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</si>
  <si>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</si>
  <si>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</si>
  <si>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</si>
  <si>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</si>
  <si>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</si>
  <si>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</si>
  <si>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</si>
  <si>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</si>
  <si>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</si>
  <si>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</si>
  <si>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</si>
  <si>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</si>
  <si>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</si>
  <si>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</si>
  <si>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</si>
  <si>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</si>
  <si>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</si>
  <si>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</si>
  <si>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</si>
  <si>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</si>
  <si>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</si>
  <si>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</si>
  <si>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</si>
  <si>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</si>
  <si>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</si>
  <si>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</si>
  <si>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</si>
  <si>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</si>
  <si>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</si>
  <si>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</si>
  <si>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</si>
  <si>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</si>
  <si>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</si>
  <si>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</si>
  <si>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</si>
  <si>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</si>
  <si>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</si>
  <si>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</si>
  <si>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</si>
  <si>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</si>
  <si>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</si>
  <si>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</si>
  <si>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</si>
  <si>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</si>
  <si>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</si>
  <si>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</si>
  <si>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</si>
  <si>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</si>
  <si>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</si>
  <si>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</si>
  <si>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</si>
  <si>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</si>
  <si>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</si>
  <si>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</si>
  <si>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</si>
  <si>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</si>
  <si>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</si>
  <si>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</si>
  <si>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</si>
  <si>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</si>
  <si>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</si>
  <si>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</si>
  <si>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</si>
  <si>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</si>
  <si>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</si>
  <si>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</si>
  <si>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</si>
  <si>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</si>
  <si>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</si>
  <si>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</si>
  <si>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</si>
  <si>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</si>
  <si>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</si>
  <si>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</si>
  <si>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</si>
  <si>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</si>
  <si>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</si>
  <si>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</si>
  <si>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</si>
  <si>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</si>
  <si>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</si>
  <si>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</si>
  <si>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</si>
  <si>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</si>
  <si>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</si>
  <si>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</si>
  <si>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</si>
  <si>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</si>
  <si>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</si>
  <si>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</si>
  <si>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</si>
  <si>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</si>
  <si>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</si>
  <si>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</si>
  <si>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</si>
  <si>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</si>
  <si>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</si>
  <si>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</si>
  <si>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</si>
  <si>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</si>
  <si>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</si>
  <si>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</si>
  <si>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</si>
  <si>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</si>
  <si>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</si>
  <si>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</si>
  <si>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</si>
  <si>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</si>
  <si>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</si>
  <si>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</si>
  <si>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</si>
  <si>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</si>
  <si>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</si>
  <si>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</si>
  <si>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</si>
  <si>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</si>
  <si>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</si>
  <si>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</si>
  <si>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</si>
  <si>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</si>
  <si>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</si>
  <si>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</si>
  <si>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</si>
  <si>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</si>
  <si>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</si>
  <si>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</si>
  <si>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</si>
  <si>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</si>
  <si>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</si>
  <si>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</si>
  <si>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</si>
  <si>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</si>
  <si>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</si>
  <si>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</si>
  <si>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</si>
  <si>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</si>
  <si>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</si>
  <si>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</si>
  <si>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</si>
  <si>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</si>
  <si>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</si>
  <si>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</si>
  <si>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</si>
  <si>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</si>
  <si>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</si>
  <si>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</si>
  <si>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</si>
  <si>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</si>
  <si>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</si>
  <si>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</si>
  <si>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</si>
  <si>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</si>
  <si>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</si>
  <si>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</si>
  <si>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</si>
  <si>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</si>
  <si>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</si>
  <si>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</si>
  <si>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</si>
  <si>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</si>
  <si>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</si>
  <si>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</si>
  <si>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</si>
  <si>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</si>
  <si>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</si>
  <si>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</si>
  <si>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</si>
  <si>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</si>
  <si>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</si>
  <si>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</si>
  <si>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</si>
  <si>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</si>
  <si>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</si>
  <si>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</si>
  <si>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</si>
  <si>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</si>
  <si>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</si>
  <si>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</si>
  <si>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</si>
  <si>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</si>
  <si>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</si>
  <si>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</si>
  <si>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</si>
  <si>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</si>
  <si>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</si>
  <si>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</si>
  <si>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</si>
  <si>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</si>
  <si>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</si>
  <si>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</si>
  <si>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</si>
  <si>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</si>
  <si>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</si>
  <si>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</si>
  <si>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</si>
  <si>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</si>
  <si>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</si>
  <si>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</si>
  <si>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</si>
  <si>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</si>
  <si>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</si>
  <si>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</si>
  <si>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</si>
  <si>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</si>
  <si>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</si>
  <si>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</si>
  <si>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</si>
  <si>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</si>
  <si>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</si>
  <si>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</si>
  <si>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</si>
  <si>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</si>
  <si>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</si>
  <si>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</si>
  <si>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</si>
  <si>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</si>
  <si>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</si>
  <si>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</si>
  <si>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</si>
  <si>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</si>
  <si>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</si>
  <si>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</si>
  <si>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</si>
  <si>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</si>
  <si>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</si>
  <si>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</si>
  <si>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</si>
  <si>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</si>
  <si>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</si>
  <si>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</si>
  <si>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</si>
  <si>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</si>
  <si>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</si>
  <si>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</si>
  <si>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</si>
  <si>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</si>
  <si>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</si>
  <si>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</si>
  <si>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</si>
  <si>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</si>
  <si>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</si>
  <si>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</si>
  <si>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</si>
  <si>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</si>
  <si>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</si>
  <si>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</si>
  <si>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</si>
  <si>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</si>
  <si>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</si>
  <si>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</si>
  <si>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</si>
  <si>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</si>
  <si>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</si>
  <si>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</si>
  <si>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</si>
  <si>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</si>
  <si>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</si>
  <si>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</si>
  <si>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</si>
  <si>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</si>
  <si>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</si>
  <si>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</si>
  <si>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</si>
  <si>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</si>
  <si>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</si>
  <si>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</si>
  <si>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</si>
  <si>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</si>
  <si>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</si>
  <si>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</si>
  <si>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</si>
  <si>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</si>
  <si>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</si>
  <si>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</si>
  <si>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</si>
  <si>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</si>
  <si>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</si>
  <si>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</si>
  <si>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</si>
  <si>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</si>
  <si>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</si>
  <si>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</si>
  <si>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</si>
  <si>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</si>
  <si>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</si>
  <si>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</si>
  <si>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</si>
  <si>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</si>
  <si>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</si>
  <si>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</si>
  <si>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</si>
  <si>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</si>
  <si>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</si>
  <si>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</si>
  <si>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</si>
  <si>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</si>
  <si>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</si>
  <si>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</si>
  <si>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</si>
  <si>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</si>
  <si>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</si>
  <si>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</si>
  <si>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</si>
  <si>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</si>
  <si>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</si>
  <si>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</si>
  <si>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</si>
  <si>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</si>
  <si>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</si>
  <si>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</si>
  <si>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</si>
  <si>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</si>
  <si>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</si>
  <si>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</si>
  <si>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</si>
  <si>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</si>
  <si>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</si>
  <si>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</si>
  <si>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</si>
  <si>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</si>
  <si>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</si>
  <si>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</si>
  <si>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</si>
  <si>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</si>
  <si>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</si>
  <si>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</si>
  <si>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</si>
  <si>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</si>
  <si>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</si>
  <si>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</si>
  <si>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</si>
  <si>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</si>
  <si>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</si>
  <si>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</si>
  <si>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</si>
  <si>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</si>
  <si>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</si>
  <si>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</si>
  <si>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</si>
  <si>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</si>
  <si>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</si>
  <si>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</si>
  <si>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</si>
  <si>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</si>
  <si>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</si>
  <si>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</si>
  <si>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</si>
  <si>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</si>
  <si>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</si>
  <si>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</si>
  <si>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</si>
  <si>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</si>
  <si>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</si>
  <si>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</si>
  <si>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</si>
  <si>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</si>
  <si>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</si>
  <si>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</si>
  <si>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</si>
  <si>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</si>
  <si>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</si>
  <si>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</si>
  <si>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</si>
  <si>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</si>
  <si>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</si>
  <si>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</si>
  <si>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</si>
  <si>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</si>
  <si>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</si>
  <si>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</si>
  <si>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</si>
  <si>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</si>
  <si>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</si>
  <si>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</si>
  <si>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</si>
  <si>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</si>
  <si>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</si>
  <si>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</si>
  <si>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</si>
  <si>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</si>
  <si>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</si>
  <si>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</si>
  <si>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</si>
  <si>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</si>
  <si>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</si>
  <si>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</si>
  <si>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</si>
  <si>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</si>
  <si>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</si>
  <si>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</si>
  <si>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</si>
  <si>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</si>
  <si>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</si>
  <si>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</si>
  <si>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</si>
  <si>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</si>
  <si>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</si>
  <si>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</si>
  <si>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</si>
  <si>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</si>
  <si>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</si>
  <si>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</si>
  <si>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</si>
  <si>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</si>
  <si>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</si>
  <si>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</si>
  <si>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</si>
  <si>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</si>
  <si>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</si>
  <si>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</si>
  <si>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</si>
  <si>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</si>
  <si>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</si>
  <si>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</si>
  <si>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</si>
  <si>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</si>
  <si>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</si>
  <si>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</si>
  <si>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</si>
  <si>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</si>
  <si>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</si>
  <si>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</si>
  <si>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</si>
  <si>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</si>
  <si>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</si>
  <si>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</si>
  <si>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</si>
  <si>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</si>
  <si>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</si>
  <si>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</si>
  <si>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</si>
  <si>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</si>
  <si>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</si>
  <si>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</si>
  <si>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</si>
  <si>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</si>
  <si>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</si>
  <si>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</si>
  <si>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</si>
  <si>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</si>
  <si>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</si>
  <si>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</si>
  <si>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</si>
  <si>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</si>
  <si>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</si>
  <si>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</si>
  <si>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</si>
  <si>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</si>
  <si>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</si>
  <si>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</si>
  <si>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</si>
  <si>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</si>
  <si>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</si>
  <si>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</si>
  <si>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</si>
  <si>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</si>
  <si>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</si>
  <si>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</si>
  <si>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</si>
  <si>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</si>
  <si>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</si>
  <si>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</si>
  <si>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</si>
  <si>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</si>
  <si>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</si>
  <si>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</si>
  <si>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</si>
  <si>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</si>
  <si>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</si>
  <si>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</si>
  <si>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</si>
  <si>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</si>
  <si>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</si>
  <si>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</si>
  <si>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</si>
  <si>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</si>
  <si>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</si>
  <si>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</si>
  <si>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</si>
  <si>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</si>
  <si>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</si>
  <si>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</si>
  <si>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</si>
  <si>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</si>
  <si>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</si>
  <si>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</si>
  <si>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</si>
  <si>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</si>
  <si>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</si>
  <si>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</si>
  <si>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</si>
  <si>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</si>
  <si>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</si>
  <si>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</si>
  <si>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</si>
  <si>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</si>
  <si>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</si>
  <si>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</si>
  <si>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</si>
  <si>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</si>
  <si>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</si>
  <si>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</si>
  <si>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</si>
  <si>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</si>
  <si>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</si>
  <si>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</si>
  <si>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</si>
  <si>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</si>
  <si>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</si>
  <si>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</si>
  <si>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</si>
  <si>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</si>
  <si>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</si>
  <si>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</si>
  <si>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</si>
  <si>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</si>
  <si>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</si>
  <si>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</si>
  <si>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</si>
  <si>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</si>
  <si>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</si>
  <si>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</si>
  <si>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</si>
  <si>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</si>
  <si>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</si>
  <si>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</si>
  <si>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</si>
  <si>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</si>
  <si>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</si>
  <si>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</si>
  <si>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</si>
  <si>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</si>
  <si>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</si>
  <si>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</si>
  <si>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</si>
  <si>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</si>
  <si>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</si>
  <si>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</si>
  <si>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</si>
  <si>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</si>
  <si>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</si>
  <si>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</si>
  <si>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</si>
  <si>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</si>
  <si>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</si>
  <si>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</si>
  <si>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</si>
  <si>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</si>
  <si>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</si>
  <si>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</si>
  <si>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</si>
  <si>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</si>
  <si>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</si>
  <si>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</si>
  <si>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</si>
  <si>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</si>
  <si>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</si>
  <si>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</si>
  <si>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</si>
  <si>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</si>
  <si>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</si>
  <si>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</si>
  <si>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</si>
  <si>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</si>
  <si>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</si>
  <si>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</si>
  <si>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</si>
  <si>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</si>
  <si>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</si>
  <si>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</si>
  <si>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</si>
  <si>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</si>
  <si>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</si>
  <si>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</si>
  <si>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</si>
  <si>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</si>
  <si>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</si>
  <si>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</si>
  <si>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</si>
  <si>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</si>
  <si>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</si>
  <si>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</si>
  <si>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</si>
  <si>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</si>
  <si>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</si>
  <si>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</si>
  <si>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</si>
  <si>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</si>
  <si>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</si>
  <si>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</si>
  <si>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</si>
  <si>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</si>
  <si>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</si>
  <si>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</si>
  <si>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</si>
  <si>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</si>
  <si>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</si>
  <si>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</si>
  <si>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</si>
  <si>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</si>
  <si>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</si>
  <si>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</si>
  <si>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</si>
  <si>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</si>
  <si>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</si>
  <si>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</si>
  <si>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</si>
  <si>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</si>
  <si>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</si>
  <si>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</si>
  <si>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</si>
  <si>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</si>
  <si>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</si>
  <si>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</si>
  <si>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</si>
  <si>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</si>
  <si>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</si>
  <si>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</si>
  <si>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</si>
  <si>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</si>
  <si>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</si>
  <si>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</si>
  <si>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</si>
  <si>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</si>
  <si>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</si>
  <si>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</si>
  <si>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</si>
  <si>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</si>
  <si>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</si>
  <si>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</si>
  <si>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</si>
  <si>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</si>
  <si>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</si>
  <si>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</si>
  <si>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</si>
  <si>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</si>
  <si>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</si>
  <si>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</si>
  <si>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</si>
  <si>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</si>
  <si>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</si>
  <si>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</si>
  <si>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</si>
  <si>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</si>
  <si>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</si>
  <si>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</si>
  <si>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</si>
  <si>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</si>
  <si>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</si>
  <si>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</si>
  <si>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</si>
  <si>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</si>
  <si>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</si>
  <si>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</si>
  <si>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</si>
  <si>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</si>
  <si>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</si>
  <si>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</si>
  <si>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</si>
  <si>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</si>
  <si>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</si>
  <si>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</si>
  <si>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</si>
  <si>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</si>
  <si>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</si>
  <si>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</si>
  <si>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</si>
  <si>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</si>
  <si>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</si>
  <si>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</si>
  <si>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</si>
  <si>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</si>
  <si>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</si>
  <si>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</si>
  <si>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</si>
  <si>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</si>
  <si>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</si>
  <si>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</si>
  <si>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</si>
  <si>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</si>
  <si>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</si>
  <si>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</si>
  <si>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</si>
  <si>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</si>
  <si>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</si>
  <si>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</si>
  <si>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</si>
  <si>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</si>
  <si>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</si>
  <si>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</si>
  <si>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</si>
  <si>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</si>
  <si>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</si>
  <si>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</si>
  <si>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</si>
  <si>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</si>
  <si>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</si>
  <si>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</si>
  <si>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</si>
  <si>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</si>
  <si>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</si>
  <si>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</si>
  <si>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</si>
  <si>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</si>
  <si>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</si>
  <si>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</si>
  <si>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</si>
  <si>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</si>
  <si>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</si>
  <si>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</si>
  <si>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</si>
  <si>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</si>
  <si>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</si>
  <si>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</si>
  <si>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</si>
  <si>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</si>
  <si>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</si>
  <si>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</si>
  <si>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</si>
  <si>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</si>
  <si>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</si>
  <si>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</si>
  <si>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</si>
  <si>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</si>
  <si>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</si>
  <si>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</si>
  <si>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</si>
  <si>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</si>
  <si>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</si>
  <si>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</si>
  <si>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</si>
  <si>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</si>
  <si>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</si>
  <si>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</si>
  <si>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</si>
  <si>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</si>
  <si>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</si>
  <si>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</si>
  <si>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</si>
  <si>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</si>
  <si>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</si>
  <si>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</si>
  <si>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</si>
  <si>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</si>
  <si>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</si>
  <si>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</si>
  <si>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</si>
  <si>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</si>
  <si>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</si>
  <si>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</si>
  <si>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</si>
  <si>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</si>
  <si>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</si>
  <si>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</si>
  <si>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</si>
  <si>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</si>
  <si>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</si>
  <si>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</si>
  <si>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</si>
  <si>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</si>
  <si>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</si>
  <si>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</si>
  <si>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</si>
  <si>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</si>
  <si>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</si>
  <si>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</si>
  <si>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</si>
  <si>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</si>
  <si>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</si>
  <si>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</si>
  <si>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</si>
  <si>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</si>
  <si>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</si>
  <si>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</si>
  <si>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</si>
  <si>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</si>
  <si>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</si>
  <si>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</si>
  <si>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</si>
  <si>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</si>
  <si>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</si>
  <si>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</si>
  <si>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</si>
  <si>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</si>
  <si>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</si>
  <si>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</si>
  <si>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</si>
  <si>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</si>
  <si>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</si>
  <si>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</si>
  <si>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</si>
  <si>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</si>
  <si>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</si>
  <si>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</si>
  <si>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</si>
  <si>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</si>
  <si>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</si>
  <si>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</si>
  <si>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</si>
  <si>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</si>
  <si>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</si>
  <si>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</si>
  <si>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</si>
  <si>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</si>
  <si>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</si>
  <si>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</si>
  <si>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</si>
  <si>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</si>
  <si>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</si>
  <si>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</si>
  <si>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</si>
  <si>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</si>
  <si>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</si>
  <si>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</si>
  <si>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</si>
  <si>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</si>
  <si>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</si>
  <si>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</si>
  <si>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</si>
  <si>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</si>
  <si>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</si>
  <si>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</si>
  <si>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</si>
  <si>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</si>
  <si>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</si>
  <si>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</si>
  <si>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</si>
  <si>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</si>
  <si>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</si>
  <si>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</si>
  <si>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</si>
  <si>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</si>
  <si>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</si>
  <si>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</si>
  <si>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</si>
  <si>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</si>
  <si>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</si>
  <si>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</si>
  <si>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</si>
  <si>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</si>
  <si>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</si>
  <si>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</si>
  <si>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</si>
  <si>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</si>
  <si>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</si>
  <si>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</si>
  <si>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</si>
  <si>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</si>
  <si>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</si>
  <si>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</si>
  <si>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</si>
  <si>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</si>
  <si>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</si>
  <si>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</si>
  <si>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</si>
  <si>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</si>
  <si>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</si>
  <si>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</si>
  <si>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</si>
  <si>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</si>
  <si>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</si>
  <si>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</si>
  <si>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</si>
  <si>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</si>
  <si>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</si>
  <si>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</si>
  <si>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</si>
  <si>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</si>
  <si>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</si>
  <si>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</si>
  <si>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</si>
  <si>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</si>
  <si>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</si>
  <si>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</si>
  <si>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</si>
  <si>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</si>
  <si>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</si>
  <si>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</si>
  <si>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</si>
  <si>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</si>
  <si>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</si>
  <si>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</si>
  <si>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</si>
  <si>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</si>
  <si>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</si>
  <si>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</si>
  <si>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</si>
  <si>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</si>
  <si>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</si>
  <si>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</si>
  <si>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</si>
  <si>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</si>
  <si>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</si>
  <si>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</si>
  <si>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</si>
  <si>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</si>
  <si>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</si>
  <si>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</si>
  <si>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</si>
  <si>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</si>
  <si>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</si>
  <si>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</si>
  <si>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</si>
  <si>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</si>
  <si>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</si>
  <si>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</si>
  <si>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</si>
  <si>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</si>
  <si>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</si>
  <si>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</si>
  <si>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</si>
  <si>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</si>
  <si>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</si>
  <si>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</si>
  <si>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</si>
  <si>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</si>
  <si>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</si>
  <si>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</si>
  <si>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</si>
  <si>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</si>
  <si>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</si>
  <si>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</si>
  <si>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</si>
  <si>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</si>
  <si>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</si>
  <si>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</si>
  <si>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</si>
  <si>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</si>
  <si>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</si>
  <si>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</si>
  <si>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</si>
  <si>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</si>
  <si>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</si>
  <si>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</si>
  <si>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</si>
  <si>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</si>
  <si>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</si>
  <si>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</si>
  <si>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</si>
  <si>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</si>
  <si>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</si>
  <si>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</si>
  <si>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</si>
  <si>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</si>
  <si>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</si>
  <si>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</si>
  <si>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</si>
  <si>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</si>
  <si>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</si>
  <si>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</si>
  <si>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</si>
  <si>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</si>
  <si>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</si>
  <si>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</si>
  <si>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</si>
  <si>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</si>
  <si>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</si>
  <si>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</si>
  <si>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</si>
  <si>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</si>
  <si>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</si>
  <si>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</si>
  <si>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</si>
  <si>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</si>
  <si>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</si>
  <si>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</si>
  <si>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</si>
  <si>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</si>
  <si>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</si>
  <si>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</si>
  <si>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</si>
  <si>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</si>
  <si>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</si>
  <si>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</si>
  <si>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</si>
  <si>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</si>
  <si>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</si>
  <si>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</si>
  <si>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</si>
  <si>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</si>
  <si>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</si>
  <si>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</si>
  <si>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</si>
  <si>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</si>
  <si>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</si>
  <si>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</si>
  <si>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</si>
  <si>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</si>
  <si>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</si>
  <si>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</si>
  <si>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</si>
  <si>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</si>
  <si>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</si>
  <si>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</si>
  <si>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</si>
  <si>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</si>
  <si>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</si>
  <si>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</si>
  <si>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</si>
  <si>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</si>
  <si>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</si>
  <si>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</si>
  <si>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</si>
  <si>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</si>
  <si>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</si>
  <si>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</si>
  <si>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</si>
  <si>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</si>
  <si>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</si>
  <si>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</si>
  <si>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</si>
  <si>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</si>
  <si>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</si>
  <si>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</si>
  <si>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</si>
  <si>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</si>
  <si>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</si>
  <si>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</si>
  <si>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</si>
  <si>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</si>
  <si>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</si>
  <si>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</si>
  <si>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</si>
  <si>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</si>
  <si>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</si>
  <si>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</si>
  <si>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</si>
  <si>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</si>
  <si>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</si>
  <si>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</si>
  <si>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</si>
  <si>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</si>
  <si>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</si>
  <si>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</si>
  <si>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</si>
  <si>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</si>
  <si>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</si>
  <si>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</si>
  <si>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</si>
  <si>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</si>
  <si>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</si>
  <si>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</si>
  <si>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</si>
  <si>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</si>
  <si>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</si>
  <si>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</si>
  <si>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</si>
  <si>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</si>
  <si>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</si>
  <si>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</si>
  <si>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</si>
  <si>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</si>
  <si>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</si>
  <si>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</si>
  <si>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</si>
  <si>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</si>
  <si>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</si>
  <si>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</si>
  <si>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</si>
  <si>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</si>
  <si>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</si>
  <si>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</si>
  <si>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</si>
  <si>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</si>
  <si>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</si>
  <si>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</si>
  <si>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</si>
  <si>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</si>
  <si>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</si>
  <si>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</si>
  <si>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</si>
  <si>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</si>
  <si>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</si>
  <si>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</si>
  <si>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</si>
  <si>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</si>
  <si>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</si>
  <si>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</si>
  <si>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</si>
  <si>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</si>
  <si>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</si>
  <si>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</si>
  <si>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</si>
  <si>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</si>
  <si>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</si>
  <si>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</si>
  <si>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</si>
  <si>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</si>
  <si>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</si>
  <si>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</si>
  <si>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</si>
  <si>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</si>
  <si>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</si>
  <si>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</si>
  <si>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</si>
  <si>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</si>
  <si>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</si>
  <si>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</si>
  <si>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</si>
  <si>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</si>
  <si>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</si>
  <si>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</si>
  <si>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</si>
  <si>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</si>
  <si>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</si>
  <si>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</si>
  <si>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</si>
  <si>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</si>
  <si>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</si>
  <si>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</si>
  <si>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</si>
  <si>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</si>
  <si>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</si>
  <si>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</si>
  <si>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</si>
  <si>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</si>
  <si>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</si>
  <si>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</si>
  <si>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</si>
  <si>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</si>
  <si>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</si>
  <si>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</si>
  <si>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</si>
  <si>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</si>
  <si>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</si>
  <si>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</si>
  <si>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</si>
  <si>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</si>
  <si>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</si>
  <si>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</si>
  <si>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</si>
  <si>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</si>
  <si>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</si>
  <si>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</si>
  <si>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</si>
  <si>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</si>
  <si>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</si>
  <si>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</si>
  <si>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</si>
  <si>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</si>
  <si>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</si>
  <si>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</si>
  <si>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</si>
  <si>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</si>
  <si>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</si>
  <si>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</si>
  <si>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</si>
  <si>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</si>
  <si>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</si>
  <si>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</si>
  <si>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</si>
  <si>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</si>
  <si>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</si>
  <si>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</si>
  <si>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</si>
  <si>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</si>
  <si>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</si>
  <si>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</si>
  <si>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</si>
  <si>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</si>
  <si>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</si>
  <si>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</si>
  <si>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</si>
  <si>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</si>
  <si>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</si>
  <si>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</si>
  <si>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</si>
  <si>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</si>
  <si>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</si>
  <si>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</si>
  <si>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</si>
  <si>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</si>
  <si>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</si>
  <si>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</si>
  <si>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</si>
  <si>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</si>
  <si>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</si>
  <si>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</si>
  <si>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</si>
  <si>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</si>
  <si>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</si>
  <si>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</si>
  <si>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</si>
  <si>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</si>
  <si>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</si>
  <si>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</si>
  <si>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</si>
  <si>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</si>
  <si>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</si>
  <si>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</si>
  <si>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</si>
  <si>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</si>
  <si>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</si>
  <si>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</si>
  <si>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</si>
  <si>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</si>
  <si>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</si>
  <si>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</si>
  <si>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</si>
  <si>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</si>
  <si>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</si>
  <si>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</si>
  <si>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</si>
  <si>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</si>
  <si>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</si>
  <si>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</si>
  <si>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</si>
  <si>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</si>
  <si>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</si>
  <si>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</si>
  <si>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</si>
  <si>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</si>
  <si>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</si>
  <si>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</si>
  <si>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</si>
  <si>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</si>
  <si>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</si>
  <si>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</si>
  <si>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</si>
  <si>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</si>
  <si>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</si>
  <si>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</si>
  <si>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</si>
  <si>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</si>
  <si>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</si>
  <si>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</si>
  <si>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</si>
  <si>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</si>
  <si>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</si>
  <si>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</si>
  <si>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</si>
  <si>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</si>
  <si>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</si>
  <si>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</si>
  <si>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</si>
  <si>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</si>
  <si>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</si>
  <si>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</si>
  <si>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</si>
  <si>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</si>
  <si>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</si>
  <si>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</si>
  <si>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</si>
  <si>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</si>
  <si>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</si>
  <si>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</si>
  <si>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</si>
  <si>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</si>
  <si>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</si>
  <si>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</si>
  <si>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</si>
  <si>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</si>
  <si>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</si>
  <si>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</si>
  <si>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</si>
  <si>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</si>
  <si>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</si>
  <si>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</si>
  <si>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</si>
  <si>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</si>
  <si>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</si>
  <si>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</si>
  <si>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</si>
  <si>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</si>
  <si>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</si>
  <si>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</si>
  <si>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</si>
  <si>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</si>
  <si>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</si>
  <si>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</si>
  <si>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</si>
  <si>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</si>
  <si>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</si>
  <si>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</si>
  <si>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</si>
  <si>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</si>
  <si>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</si>
  <si>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</si>
  <si>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</si>
  <si>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</si>
  <si>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</si>
  <si>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</si>
  <si>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</si>
  <si>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</si>
  <si>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</si>
  <si>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</si>
  <si>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</si>
  <si>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</si>
  <si>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</si>
  <si>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</si>
  <si>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</si>
  <si>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</si>
  <si>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</si>
  <si>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</si>
  <si>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</si>
  <si>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</si>
  <si>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</si>
  <si>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</si>
  <si>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</si>
  <si>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</si>
  <si>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</si>
  <si>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</si>
  <si>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</si>
  <si>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</si>
  <si>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</si>
  <si>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</si>
  <si>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</si>
  <si>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</si>
  <si>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</si>
  <si>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</si>
  <si>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</si>
  <si>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</si>
  <si>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</si>
  <si>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</si>
  <si>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</si>
  <si>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</si>
  <si>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</si>
  <si>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</si>
  <si>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</si>
  <si>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</si>
  <si>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</si>
  <si>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</si>
  <si>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</si>
  <si>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</si>
  <si>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</si>
  <si>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</si>
  <si>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</si>
  <si>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</si>
  <si>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</si>
  <si>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</si>
  <si>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</si>
  <si>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</si>
  <si>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</si>
  <si>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</si>
  <si>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</si>
  <si>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</si>
  <si>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</si>
  <si>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</si>
  <si>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</si>
  <si>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</si>
  <si>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</si>
  <si>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</si>
  <si>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</si>
  <si>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</si>
  <si>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</si>
  <si>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</si>
  <si>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</si>
  <si>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</si>
  <si>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</si>
  <si>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</si>
  <si>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</si>
  <si>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</si>
  <si>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</si>
  <si>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</si>
  <si>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</si>
  <si>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</si>
  <si>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</si>
  <si>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</si>
  <si>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</si>
  <si>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</si>
  <si>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</si>
  <si>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</si>
  <si>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</si>
  <si>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</si>
  <si>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</si>
  <si>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</si>
  <si>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</si>
  <si>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</si>
  <si>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</si>
  <si>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</si>
  <si>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</si>
  <si>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</si>
  <si>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</si>
  <si>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</si>
  <si>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</si>
  <si>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</si>
  <si>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</si>
  <si>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</si>
  <si>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</si>
  <si>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</si>
  <si>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</si>
  <si>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</si>
  <si>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</si>
  <si>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</si>
  <si>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</si>
  <si>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</si>
  <si>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</si>
  <si>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</si>
  <si>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</si>
  <si>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</si>
  <si>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</si>
  <si>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</si>
  <si>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</si>
  <si>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</si>
  <si>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</si>
  <si>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</si>
  <si>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</si>
  <si>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</si>
  <si>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</si>
  <si>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</si>
  <si>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</si>
  <si>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</si>
  <si>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</si>
  <si>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</si>
  <si>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</si>
  <si>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</si>
  <si>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</si>
  <si>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</si>
  <si>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</si>
  <si>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</si>
  <si>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</si>
  <si>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</si>
  <si>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</si>
  <si>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</si>
  <si>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</si>
  <si>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</si>
  <si>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</si>
  <si>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</si>
  <si>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</si>
  <si>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</si>
  <si>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</si>
  <si>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</si>
  <si>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</si>
  <si>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</si>
  <si>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</si>
  <si>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</si>
  <si>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</si>
  <si>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</si>
  <si>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</si>
  <si>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</si>
  <si>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</si>
  <si>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</si>
  <si>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</si>
  <si>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</si>
  <si>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</si>
  <si>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</si>
  <si>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</si>
  <si>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</si>
  <si>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</si>
  <si>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</si>
  <si>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</si>
  <si>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</si>
  <si>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</si>
  <si>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</si>
  <si>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</si>
  <si>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</si>
  <si>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</si>
  <si>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</si>
  <si>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</si>
  <si>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</si>
  <si>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</si>
  <si>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</si>
  <si>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</si>
  <si>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</si>
  <si>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</si>
  <si>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</si>
  <si>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</si>
  <si>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</si>
  <si>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</si>
  <si>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</si>
  <si>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</si>
  <si>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</si>
  <si>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</si>
  <si>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</si>
  <si>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</si>
  <si>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</si>
  <si>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</si>
  <si>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</si>
  <si>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</si>
  <si>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</si>
  <si>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</si>
  <si>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</si>
  <si>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</si>
  <si>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</si>
  <si>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</si>
  <si>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</si>
  <si>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</si>
  <si>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</si>
  <si>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</si>
  <si>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</si>
  <si>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</si>
  <si>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</si>
  <si>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</si>
  <si>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</si>
  <si>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</si>
  <si>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</si>
  <si>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</si>
  <si>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</si>
  <si>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</si>
  <si>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</si>
  <si>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</si>
  <si>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</si>
  <si>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</si>
  <si>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</si>
  <si>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</si>
  <si>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</si>
  <si>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</si>
  <si>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</si>
  <si>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</si>
  <si>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</si>
  <si>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</si>
  <si>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</si>
  <si>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</si>
  <si>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</si>
  <si>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</si>
  <si>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</si>
  <si>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</si>
  <si>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</si>
  <si>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</si>
  <si>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</si>
  <si>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</si>
  <si>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</si>
  <si>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</si>
  <si>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</si>
  <si>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</si>
  <si>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</si>
  <si>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</si>
  <si>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</si>
  <si>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</si>
  <si>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</si>
  <si>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</si>
  <si>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</si>
  <si>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</si>
  <si>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</si>
  <si>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</si>
  <si>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</si>
  <si>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</si>
  <si>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</si>
  <si>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</si>
  <si>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</si>
  <si>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</si>
  <si>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</si>
  <si>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</si>
  <si>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</si>
  <si>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</si>
  <si>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</si>
  <si>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</si>
  <si>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</si>
  <si>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</si>
  <si>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</si>
  <si>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</si>
  <si>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</si>
  <si>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</si>
  <si>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</si>
  <si>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</si>
  <si>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</si>
  <si>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</si>
  <si>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</si>
  <si>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</si>
  <si>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</si>
  <si>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</si>
  <si>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</si>
  <si>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</si>
  <si>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</si>
  <si>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</si>
  <si>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</si>
  <si>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</si>
  <si>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</si>
  <si>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</si>
  <si>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</si>
  <si>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</si>
  <si>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</si>
  <si>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</si>
  <si>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</si>
  <si>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</si>
  <si>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</si>
  <si>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</si>
  <si>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</si>
  <si>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</si>
  <si>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</si>
  <si>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</si>
  <si>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</si>
  <si>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</si>
  <si>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</si>
  <si>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</si>
  <si>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</si>
  <si>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</si>
  <si>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</si>
  <si>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</si>
  <si>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</si>
  <si>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</si>
  <si>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</si>
  <si>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</si>
  <si>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</si>
  <si>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</si>
  <si>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</si>
  <si>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</si>
  <si>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</si>
  <si>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</si>
  <si>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</si>
  <si>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</si>
  <si>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</si>
  <si>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</si>
  <si>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</si>
  <si>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</si>
  <si>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</si>
  <si>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</si>
  <si>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</si>
  <si>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</si>
  <si>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</si>
  <si>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</si>
  <si>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</si>
  <si>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</si>
  <si>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</si>
  <si>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</si>
  <si>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</si>
  <si>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</si>
  <si>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</si>
  <si>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</si>
  <si>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</si>
  <si>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</si>
  <si>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</si>
  <si>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</si>
  <si>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</si>
  <si>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</si>
  <si>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</si>
  <si>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</si>
  <si>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</si>
  <si>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</si>
  <si>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</si>
  <si>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</si>
  <si>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</si>
  <si>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</si>
  <si>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</si>
  <si>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</si>
  <si>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</si>
  <si>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</si>
  <si>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</si>
  <si>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</si>
  <si>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</si>
  <si>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</si>
  <si>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</si>
  <si>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</si>
  <si>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</si>
  <si>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</si>
  <si>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</si>
  <si>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</si>
  <si>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</si>
  <si>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</si>
  <si>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</si>
  <si>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</si>
  <si>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</si>
  <si>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</si>
  <si>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</si>
  <si>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</si>
  <si>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</si>
  <si>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</si>
  <si>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</si>
  <si>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</si>
  <si>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</si>
  <si>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</si>
  <si>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</si>
  <si>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</si>
  <si>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</si>
  <si>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</si>
  <si>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</si>
  <si>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</si>
  <si>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</si>
  <si>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</si>
  <si>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</si>
  <si>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</si>
  <si>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</si>
  <si>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</si>
  <si>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</si>
  <si>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</si>
  <si>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</si>
  <si>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</si>
  <si>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</si>
  <si>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</si>
  <si>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</si>
  <si>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</si>
  <si>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</si>
  <si>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</si>
  <si>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</si>
  <si>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</si>
  <si>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</si>
  <si>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</si>
  <si>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</si>
  <si>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</si>
  <si>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</si>
  <si>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</si>
  <si>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</si>
  <si>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</si>
  <si>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</si>
  <si>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</si>
  <si>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</si>
  <si>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</si>
  <si>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</si>
  <si>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</si>
  <si>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</si>
  <si>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</si>
  <si>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</si>
  <si>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</si>
  <si>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</si>
  <si>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</si>
  <si>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</si>
  <si>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</si>
  <si>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</si>
  <si>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</si>
  <si>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</si>
  <si>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</si>
  <si>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</si>
  <si>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</si>
  <si>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</si>
  <si>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</si>
  <si>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</si>
  <si>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</si>
  <si>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</si>
  <si>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</si>
  <si>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</si>
  <si>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</si>
  <si>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</si>
  <si>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</si>
  <si>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</si>
  <si>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</si>
  <si>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</si>
  <si>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</si>
  <si>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</si>
  <si>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</si>
  <si>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</si>
  <si>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</si>
  <si>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</si>
  <si>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</si>
  <si>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</si>
  <si>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</si>
  <si>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</si>
  <si>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</si>
  <si>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</si>
  <si>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</si>
  <si>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</si>
  <si>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</si>
  <si>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</si>
  <si>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</si>
  <si>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</si>
  <si>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</si>
  <si>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</si>
  <si>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</si>
  <si>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</si>
  <si>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</si>
  <si>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</si>
  <si>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</si>
  <si>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</si>
  <si>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</si>
  <si>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</si>
  <si>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</si>
  <si>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</si>
  <si>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</si>
  <si>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</si>
  <si>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</si>
  <si>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</si>
  <si>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</si>
  <si>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</si>
  <si>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</si>
  <si>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</si>
  <si>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</si>
  <si>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</si>
  <si>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</si>
  <si>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</si>
  <si>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</si>
  <si>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</si>
  <si>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</si>
  <si>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</si>
  <si>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</si>
  <si>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</si>
  <si>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</si>
  <si>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</si>
  <si>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</si>
  <si>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</si>
  <si>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</si>
  <si>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</si>
  <si>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</si>
  <si>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</si>
  <si>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</si>
  <si>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</si>
  <si>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</si>
  <si>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</si>
  <si>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</si>
  <si>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</si>
  <si>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</si>
  <si>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</si>
  <si>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</si>
  <si>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</si>
  <si>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</si>
  <si>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</si>
  <si>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</si>
  <si>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</si>
  <si>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</si>
  <si>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</si>
  <si>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</si>
  <si>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</si>
  <si>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</si>
  <si>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</si>
  <si>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</si>
  <si>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</si>
  <si>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</si>
  <si>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</si>
  <si>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</si>
  <si>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</si>
  <si>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</si>
  <si>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</si>
  <si>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</si>
  <si>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</si>
  <si>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</si>
  <si>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</si>
  <si>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</si>
  <si>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</si>
  <si>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</si>
  <si>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</si>
  <si>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</si>
  <si>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</si>
  <si>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</si>
  <si>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</si>
  <si>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</si>
  <si>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</si>
  <si>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</si>
  <si>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</si>
  <si>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</si>
  <si>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</si>
  <si>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</si>
  <si>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</si>
  <si>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</si>
  <si>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</si>
  <si>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</si>
  <si>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</si>
  <si>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</si>
  <si>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</si>
  <si>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</si>
  <si>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</si>
  <si>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</si>
  <si>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</si>
  <si>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</si>
  <si>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</si>
  <si>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</si>
  <si>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</si>
  <si>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</si>
  <si>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</si>
  <si>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</si>
  <si>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</si>
  <si>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</si>
  <si>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</si>
  <si>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</si>
  <si>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</si>
  <si>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</si>
  <si>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</si>
  <si>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</si>
  <si>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</si>
  <si>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</si>
  <si>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</si>
  <si>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</si>
  <si>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</si>
  <si>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</si>
  <si>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</si>
  <si>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</si>
  <si>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</si>
  <si>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</si>
  <si>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</si>
  <si>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</si>
  <si>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</si>
  <si>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</si>
  <si>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</si>
  <si>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</si>
  <si>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</si>
  <si>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</si>
  <si>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</si>
  <si>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</si>
  <si>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</si>
  <si>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</si>
  <si>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</si>
  <si>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</si>
  <si>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</si>
  <si>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</si>
  <si>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</si>
  <si>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</si>
  <si>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</si>
  <si>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</si>
  <si>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</si>
  <si>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</si>
  <si>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</si>
  <si>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</si>
  <si>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</si>
  <si>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</si>
  <si>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</si>
  <si>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</si>
  <si>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</si>
  <si>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</si>
  <si>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</si>
  <si>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</si>
  <si>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</si>
  <si>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</si>
  <si>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</si>
  <si>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</si>
  <si>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</si>
  <si>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</si>
  <si>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</si>
  <si>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</si>
  <si>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</si>
  <si>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</si>
  <si>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</si>
  <si>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</si>
  <si>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</si>
  <si>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</si>
  <si>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</si>
  <si>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</si>
  <si>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</si>
  <si>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</si>
  <si>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</si>
  <si>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</si>
  <si>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</si>
  <si>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</si>
  <si>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</si>
  <si>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</si>
  <si>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</si>
  <si>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</si>
  <si>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</si>
  <si>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</si>
  <si>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</si>
  <si>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</si>
  <si>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</si>
  <si>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</si>
  <si>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</si>
  <si>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</si>
  <si>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</si>
  <si>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</si>
  <si>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</si>
  <si>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</si>
  <si>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</si>
  <si>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</si>
  <si>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</si>
  <si>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</si>
  <si>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</si>
  <si>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</si>
  <si>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</si>
  <si>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</si>
  <si>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</si>
  <si>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</si>
  <si>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</si>
  <si>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</si>
  <si>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</si>
  <si>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</si>
  <si>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</si>
  <si>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</si>
  <si>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</si>
  <si>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</si>
  <si>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</si>
  <si>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</si>
  <si>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</si>
  <si>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</si>
  <si>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</si>
  <si>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</si>
  <si>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</si>
  <si>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</si>
  <si>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</si>
  <si>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</si>
  <si>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</si>
  <si>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</si>
  <si>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</si>
  <si>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</si>
  <si>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</si>
  <si>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</si>
  <si>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</si>
  <si>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</si>
  <si>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</si>
  <si>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</si>
  <si>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</si>
  <si>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</si>
  <si>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</si>
  <si>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</si>
  <si>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</si>
  <si>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</si>
  <si>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</si>
  <si>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</si>
  <si>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</si>
  <si>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</si>
  <si>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</si>
  <si>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</si>
  <si>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</si>
  <si>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</si>
  <si>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</si>
  <si>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</si>
  <si>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</si>
  <si>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</si>
  <si>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</si>
  <si>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</si>
  <si>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</si>
  <si>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</si>
  <si>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</si>
  <si>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</si>
  <si>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</si>
  <si>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</si>
  <si>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</si>
  <si>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</si>
  <si>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</si>
  <si>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</si>
  <si>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</si>
  <si>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</si>
  <si>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</si>
  <si>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</si>
  <si>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</si>
  <si>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</si>
  <si>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</si>
  <si>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</si>
  <si>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</si>
  <si>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</si>
  <si>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</si>
  <si>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</si>
  <si>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</si>
  <si>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</si>
  <si>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</si>
  <si>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</si>
  <si>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</si>
  <si>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</si>
  <si>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</si>
  <si>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</si>
  <si>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</si>
  <si>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</si>
  <si>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</si>
  <si>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</si>
  <si>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</si>
  <si>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</si>
  <si>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</si>
  <si>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</si>
  <si>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</si>
  <si>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</si>
  <si>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</si>
  <si>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</si>
  <si>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</si>
  <si>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</si>
  <si>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</si>
  <si>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</si>
  <si>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</si>
  <si>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</si>
  <si>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</si>
  <si>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</si>
  <si>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</si>
  <si>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</si>
  <si>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</si>
  <si>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</si>
  <si>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</si>
  <si>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</si>
  <si>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</si>
  <si>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</si>
  <si>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</si>
  <si>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</si>
  <si>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</si>
  <si>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</si>
  <si>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</si>
  <si>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</si>
  <si>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</si>
  <si>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</si>
  <si>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</si>
  <si>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</si>
  <si>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</si>
  <si>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</si>
  <si>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</si>
  <si>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</si>
  <si>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</si>
  <si>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</si>
  <si>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</si>
  <si>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</si>
  <si>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</si>
  <si>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</si>
  <si>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</si>
  <si>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</si>
  <si>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</si>
  <si>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</si>
  <si>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</si>
  <si>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</si>
  <si>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</si>
  <si>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</si>
  <si>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</si>
  <si>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</si>
  <si>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</si>
  <si>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</si>
  <si>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</si>
  <si>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</si>
  <si>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</si>
  <si>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</si>
  <si>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</si>
  <si>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</si>
  <si>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</si>
  <si>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</si>
  <si>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</si>
  <si>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</si>
  <si>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</si>
  <si>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</si>
  <si>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</si>
  <si>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</si>
  <si>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</si>
  <si>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</si>
  <si>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</si>
  <si>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</si>
  <si>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</si>
  <si>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</si>
  <si>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</si>
  <si>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</si>
  <si>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</si>
  <si>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</si>
  <si>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</si>
  <si>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</si>
  <si>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</si>
  <si>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</si>
  <si>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</si>
  <si>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</si>
  <si>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</si>
  <si>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</si>
  <si>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</si>
  <si>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</si>
  <si>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</si>
  <si>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</si>
  <si>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</si>
  <si>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</si>
  <si>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</si>
  <si>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</si>
  <si>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</si>
  <si>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</si>
  <si>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</si>
  <si>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</si>
  <si>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</si>
  <si>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</si>
  <si>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</si>
  <si>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</si>
  <si>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</si>
  <si>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</si>
  <si>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</si>
  <si>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</si>
  <si>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</si>
  <si>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</si>
  <si>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</si>
  <si>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</si>
  <si>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</si>
  <si>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</si>
  <si>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</si>
  <si>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</si>
  <si>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</si>
  <si>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</si>
  <si>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</si>
  <si>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</si>
  <si>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</si>
  <si>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</si>
  <si>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</si>
  <si>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</si>
  <si>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</si>
  <si>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</si>
  <si>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</si>
  <si>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</si>
  <si>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no pcm</t>
  </si>
  <si>
    <t xml:space="preserve">Heavy rain in area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</si>
  <si>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</si>
  <si>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</si>
  <si>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</si>
  <si>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</si>
  <si>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</si>
  <si>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</si>
  <si>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</si>
  <si>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</si>
  <si>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</si>
  <si>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</si>
  <si>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</si>
  <si>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</si>
  <si>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</si>
  <si>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at site</t>
  </si>
  <si>
    <t>PCM-20251209-00002691</t>
  </si>
  <si>
    <t>ETA 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</si>
</sst>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7" totalsRowShown="0" headerRowDxfId="13" tableBorderDxfId="12">
  <autoFilter ref="A1:L3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337.93488587962929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2.1980787038046401E-2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46000.883311805555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46000.883311805555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46000.883311805555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46000.883311805555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46000.883311805555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46000.883311805555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46000.883311805555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46000.883311805555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46000.883311805555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46000.883311805555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46000.883311805555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46000.883311805555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46000.883311805555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46000.883311805555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46000.883311805555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46000.883311805555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46000.883311805555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46000.883311805555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46000.883311805555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46000.883311805555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46000.883311805555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46000.883311805555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46000.883311805555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46000.883311805555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46000.883311805555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46000.883311805555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46000.883311805555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46000.883311805555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46000.883311805555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46000.883311805555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46000.883311805555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46000.883311805555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46000.883311805555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46000.883311805555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46000.883311805555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46000.883311805555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46000.883311805555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46000.883311805555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46000.883311805555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46000.883311805555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46000.883311805555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46000.883311805555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46000.883311805555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46000.883311805555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46000.883311805555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46000.883311805555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46000.883311805555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46000.883311805555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46000.883311805555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46000.883311805555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46000.883311805555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46000.883311805555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46000.883311805555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46000.883311805555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46000.883311805555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46000.883311805555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46000.883311805555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46000.883311805555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46000.883311805555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46000.883311805555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46000.883311805555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46000.883311805555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46000.883311805555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46000.883311805555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46000.883311805555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46000.883311805555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46000.883311805555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46000.883311805555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46000.883311805555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46000.883311805555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46000.883311805555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46000.883311805555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46000.883311805555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46000.883311805555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46000.883311805555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46000.883311805555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46000.883311805555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46000.883311805555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46000.883311805555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46000.883311805555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46000.883311805555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46000.883311805555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46000.883311805555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46000.883311805555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46000.883311805555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46000.883311805555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46000.883311805555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46000.883311805555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46000.883311805555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46000.883311805555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46000.883311805555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46000.883311805555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46000.883311805555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46000.883311805555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46000.883311805555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46000.883311805555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46000.883311805555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46000.883311805555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46000.883311805555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46000.883311805555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46000.883311805555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46000.883311805555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46000.883311805555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46000.883311805555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46000.883311805555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46000.883311805555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46000.883311805555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46000.883311805555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46000.883311805555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46000.883311805555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46000.883311805555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46000.883311805555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46000.883311805555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46000.883311805555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46000.883311805555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46000.883311805555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46000.883311805555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46000.883311805555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46000.883311805555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46000.883311805555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46000.883311805555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46000.883311805555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46000.883311805555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46000.883311805555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46000.883311805555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46000.883311805555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46000.883311805555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46000.883311805555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46000.883311805555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46000.883311805555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46000.883311805555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46000.883311805555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46000.883311805555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46000.883311805555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46000.883311805555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46000.883311805555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46000.883311805555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46000.883311805555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46000.883311805555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46000.883311805555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46000.883311805555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46000.883311805555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46000.883311805555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46000.883311805555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46000.883311805555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46000.883311805555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46000.883311805555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46000.883311805555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46000.883311805555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46000.883311805555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46000.883311805555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46000.883311805555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46000.883311805555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46000.883311805555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46000.883311805555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46000.883311805555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46000.883311805555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46000.883311805555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46000.883311805555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46000.883311805555</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F7" sqref="F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175.88347384259396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16.495892824073962</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3.5279298611130798</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46000.883311805555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46000.883311805555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46000.883311805555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46000.883311805555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46000.883311805555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46000.883311805555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46000.883311805555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46000.883311805555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46000.883311805555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46000.883311805555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46000.883311805555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46000.883311805555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46000.883311805555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46000.883311805555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46000.883311805555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46000.883311805555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46000.883311805555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46000.883311805555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46000.883311805555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46000.883311805555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46000.883311805555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46000.883311805555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46000.883311805555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46000.883311805555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46000.883311805555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46000.883311805555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46000.883311805555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46000.883311805555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46000.883311805555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46000.883311805555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46000.883311805555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46000.883311805555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46000.883311805555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46000.883311805555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46000.883311805555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46000.883311805555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46000.883311805555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46000.883311805555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46000.883311805555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46000.883311805555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46000.883311805555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46000.883311805555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46000.883311805555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46000.883311805555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46000.883311805555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46000.883311805555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46000.883311805555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46000.883311805555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46000.883311805555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46000.883311805555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46000.883311805555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46000.883311805555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46000.883311805555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46000.883311805555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46000.883311805555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46000.883311805555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46000.883311805555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46000.883311805555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46000.883311805555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46000.883311805555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46000.883311805555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46000.883311805555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46000.883311805555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46000.883311805555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46000.883311805555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46000.883311805555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46000.883311805555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46000.883311805555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46000.883311805555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46000.883311805555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46000.883311805555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46000.883311805555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46000.883311805555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46000.883311805555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46000.883311805555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46000.883311805555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46000.883311805555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46000.883311805555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46000.883311805555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46000.883311805555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46000.883311805555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46000.883311805555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46000.883311805555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46000.883311805555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46000.883311805555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46000.883311805555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46000.883311805555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46000.883311805555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46000.883311805555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46000.883311805555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46000.883311805555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46000.883311805555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46000.883311805555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46000.883311805555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46000.883311805555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46000.883311805555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46000.883311805555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46000.883311805555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46000.883311805555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46000.883311805555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46000.883311805555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46000.883311805555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46000.883311805555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46000.883311805555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46000.883311805555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46000.883311805555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46000.883311805555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46000.883311805555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46000.883311805555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46000.883311805555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46000.883311805555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46000.883311805555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46000.883311805555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46000.883311805555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46000.883311805555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46000.883311805555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46000.883311805555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46000.883311805555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46000.883311805555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46000.883311805555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46000.883311805555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46000.883311805555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46000.883311805555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46000.883311805555</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46000.883311805555</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46000.883311805555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46000.883311805555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46000.883311805555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46000.883311805555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46000.883311805555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46000.883311805555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46000.883311805555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46000.883311805555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46000.883311805555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46000.883311805555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46000.883311805555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46000.883311805555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46000.883311805555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46000.883311805555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46000.883311805555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46000.883311805555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46000.883311805555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46000.883311805555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46000.883311805555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46000.883311805555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46000.883311805555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46000.883311805555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46000.883311805555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46000.883311805555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46000.883311805555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46000.883311805555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46000.883311805555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46000.883311805555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46000.883311805555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46000.883311805555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46000.883311805555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46000.883311805555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46000.883311805555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46000.883311805555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46000.883311805555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46000.883311805555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46000.883311805555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46000.883311805555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46000.883311805555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46000.883311805555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46000.883311805555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46000.883311805555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46000.883311805555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46000.883311805555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46000.883311805555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46000.883311805555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46000.883311805555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46000.883311805555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46000.883311805555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46000.883311805555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46000.883311805555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46000.883311805555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46000.883311805555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46000.883311805555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46000.883311805555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46000.883311805555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46000.883311805555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46000.883311805555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46000.883311805555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46000.883311805555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46000.883311805555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46000.883311805555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46000.883311805555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46000.883311805555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46000.883311805555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46000.883311805555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46000.883311805555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46000.883311805555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46000.883311805555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46000.883311805555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46000.883311805555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46000.883311805555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46000.883311805555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46000.883311805555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46000.883311805555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46000.883311805555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46000.883311805555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46000.883311805555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46000.883311805555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46000.883311805555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46000.883311805555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46000.883311805555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46000.883311805555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46000.883311805555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46000.883311805555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46000.883311805555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46000.883311805555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46000.883311805555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46000.883311805555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46000.883311805555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46000.883311805555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46000.883311805555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46000.883311805555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46000.883311805555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46000.883311805555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46000.883311805555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46000.883311805555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46000.883311805555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46000.883311805555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46000.883311805555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46000.883311805555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46000.883311805555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46000.883311805555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46000.883311805555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46000.883311805555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46000.883311805555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46000.883311805555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46000.883311805555</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46000.883311805555</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46000.883311805555</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46000.883311805555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46000.883311805555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46000.883311805555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46000.883311805555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46000.883311805555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46000.883311805555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46000.883311805555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46000.883311805555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46000.883311805555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46000.883311805555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46000.883311805555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46000.883311805555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46000.883311805555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46000.883311805555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46000.883311805555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46000.883311805555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46000.883311805555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46000.883311805555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46000.883311805555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46000.883311805555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46000.883311805555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46000.883311805555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46000.883311805555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46000.883311805555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46000.883311805555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46000.883311805555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46000.883311805555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46000.883311805555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46000.883311805555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46000.883311805555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46000.883311805555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46000.883311805555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46000.883311805555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46000.883311805555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46000.883311805555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46000.883311805555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46000.883311805555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46000.883311805555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46000.883311805555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46000.883311805555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46000.883311805555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46000.883311805555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46000.883311805555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46000.883311805555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46000.883311805555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46000.883311805555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46000.883311805555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46000.883311805555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46000.883311805555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46000.883311805555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46000.883311805555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46000.883311805555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46000.883311805555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46000.883311805555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46000.883311805555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46000.883311805555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46000.883311805555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46000.883311805555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46000.883311805555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46000.883311805555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46000.883311805555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46000.883311805555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46000.883311805555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46000.883311805555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46000.883311805555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46000.883311805555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46000.883311805555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46000.883311805555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46000.883311805555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46000.883311805555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46000.883311805555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46000.883311805555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46000.883311805555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46000.883311805555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46000.883311805555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46000.883311805555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46000.883311805555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46000.883311805555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46000.883311805555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46000.883311805555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46000.883311805555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46000.883311805555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46000.883311805555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46000.883311805555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46000.883311805555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46000.883311805555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46000.883311805555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46000.883311805555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46000.883311805555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46000.883311805555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46000.883311805555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46000.883311805555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46000.883311805555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46000.883311805555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46000.883311805555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46000.883311805555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46000.883311805555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46000.883311805555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46000.883311805555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46000.883311805555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46000.883311805555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46000.883311805555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46000.883311805555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46000.883311805555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46000.883311805555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46000.883311805555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46000.883311805555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46000.883311805555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46000.883311805555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46000.883311805555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46000.883311805555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46000.883311805555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46000.883311805555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46000.883311805555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46000.883311805555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46000.883311805555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46000.883311805555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46000.883311805555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46000.883311805555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46000.883311805555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46000.883311805555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46000.883311805555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46000.883311805555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46000.883311805555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46000.883311805555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46000.883311805555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46000.883311805555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46000.883311805555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46000.883311805555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46000.883311805555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46000.883311805555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46000.883311805555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46000.883311805555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46000.883311805555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46000.883311805555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46000.883311805555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46000.883311805555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46000.883311805555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46000.883311805555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46000.883311805555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46000.883311805555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46000.883311805555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46000.883311805555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46000.883311805555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46000.883311805555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46000.883311805555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46000.883311805555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46000.883311805555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46000.883311805555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46000.883311805555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46000.883311805555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46000.883311805555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46000.883311805555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46000.883311805555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46000.883311805555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46000.883311805555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46000.883311805555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46000.883311805555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46000.883311805555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46000.883311805555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46000.883311805555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46000.883311805555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46000.883311805555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46000.883311805555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46000.883311805555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46000.883311805555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46000.883311805555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46000.883311805555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46000.883311805555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46000.883311805555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46000.883311805555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46000.883311805555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46000.883311805555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46000.883311805555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46000.883311805555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46000.883311805555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46000.883311805555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46000.883311805555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46000.883311805555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46000.883311805555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46000.883311805555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46000.883311805555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46000.883311805555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46000.883311805555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46000.883311805555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46000.883311805555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46000.883311805555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46000.883311805555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46000.883311805555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46000.883311805555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46000.883311805555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46000.883311805555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46000.883311805555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46000.883311805555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46000.883311805555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46000.883311805555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46000.883311805555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46000.883311805555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46000.883311805555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46000.883311805555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46000.883311805555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46000.883311805555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46000.883311805555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46000.883311805555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46000.883311805555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46000.883311805555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46000.883311805555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46000.883311805555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46000.883311805555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46000.883311805555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46000.883311805555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46000.883311805555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46000.883311805555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46000.883311805555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46000.883311805555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46000.883311805555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46000.883311805555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46000.883311805555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46000.883311805555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46000.883311805555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46000.883311805555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46000.883311805555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46000.883311805555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46000.883311805555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46000.883311805555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46000.883311805555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46000.883311805555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46000.883311805555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46000.883311805555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46000.883311805555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46000.883311805555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46000.883311805555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46000.883311805555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46000.883311805555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46000.883311805555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46000.883311805555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46000.883311805555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46000.883311805555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46000.883311805555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46000.883311805555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46000.883311805555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46000.883311805555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46000.883311805555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46000.883311805555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46000.883311805555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46000.883311805555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46000.883311805555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46000.883311805555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46000.883311805555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46000.883311805555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46000.883311805555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46000.883311805555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46000.883311805555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46000.883311805555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46000.883311805555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46000.883311805555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46000.883311805555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46000.883311805555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46000.883311805555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46000.883311805555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46000.883311805555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46000.883311805555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46000.883311805555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46000.883311805555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46000.883311805555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46000.883311805555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46000.883311805555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46000.883311805555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46000.883311805555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46000.883311805555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46000.883311805555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46000.883311805555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46000.883311805555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46000.883311805555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46000.883311805555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46000.883311805555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46000.883311805555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46000.883311805555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46000.883311805555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46000.883311805555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46000.883311805555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46000.883311805555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46000.883311805555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46000.883311805555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46000.883311805555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46000.883311805555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46000.883311805555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46000.883311805555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46000.883311805555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46000.883311805555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46000.883311805555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46000.883311805555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46000.883311805555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46000.883311805555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46000.883311805555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46000.883311805555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46000.883311805555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46000.883311805555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46000.883311805555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46000.883311805555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46000.883311805555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46000.883311805555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46000.883311805555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46000.883311805555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46000.883311805555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46000.883311805555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46000.883311805555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46000.883311805555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46000.883311805555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46000.883311805555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46000.883311805555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46000.883311805555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46000.883311805555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46000.883311805555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46000.883311805555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46000.883311805555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46000.883311805555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46000.883311805555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46000.883311805555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46000.883311805555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46000.883311805555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46000.883311805555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46000.883311805555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46000.883311805555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46000.883311805555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46000.883311805555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46000.883311805555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46000.883311805555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46000.883311805555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46000.883311805555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46000.883311805555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46000.883311805555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46000.883311805555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46000.883311805555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46000.883311805555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46000.883311805555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46000.883311805555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46000.883311805555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46000.883311805555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46000.883311805555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46000.883311805555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46000.883311805555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46000.883311805555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46000.883311805555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46000.883311805555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46000.883311805555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46000.883311805555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46000.883311805555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46000.883311805555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46000.883311805555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46000.883311805555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46000.883311805555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46000.883311805555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46000.883311805555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46000.883311805555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46000.883311805555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46000.883311805555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46000.883311805555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46000.883311805555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46000.883311805555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46000.883311805555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46000.883311805555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46000.883311805555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46000.883311805555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46000.883311805555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46000.883311805555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46000.883311805555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46000.883311805555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46000.883311805555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46000.883311805555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46000.883311805555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46000.883311805555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46000.883311805555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46000.883311805555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46000.883311805555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46000.883311805555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46000.883311805555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46000.883311805555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46000.883311805555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46000.883311805555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46000.883311805555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46000.883311805555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46000.883311805555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46000.883311805555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46000.883311805555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46000.883311805555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46000.883311805555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46000.883311805555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46000.883311805555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46000.883311805555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46000.883311805555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46000.883311805555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46000.883311805555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46000.883311805555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46000.883311805555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46000.883311805555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46000.883311805555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46000.883311805555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46000.883311805555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46000.883311805555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46000.883311805555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46000.883311805555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46000.883311805555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46000.883311805555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46000.883311805555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46000.883311805555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46000.883311805555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46000.883311805555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46000.883311805555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46000.883311805555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46000.883311805555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46000.883311805555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46000.883311805555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46000.883311805555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46000.883311805555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46000.883311805555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46000.883311805555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46000.883311805555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46000.883311805555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46000.883311805555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46000.883311805555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46000.883311805555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46000.883311805555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46000.883311805555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46000.883311805555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46000.883311805555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46000.883311805555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46000.883311805555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46000.883311805555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46000.883311805555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46000.883311805555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46000.883311805555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46000.883311805555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46000.883311805555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46000.883311805555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46000.883311805555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46000.883311805555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46000.883311805555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46000.883311805555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46000.883311805555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46000.883311805555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46000.883311805555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46000.883311805555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46000.883311805555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46000.883311805555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46000.883311805555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46000.883311805555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46000.883311805555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46000.883311805555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46000.883311805555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46000.883311805555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46000.883311805555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46000.883311805555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46000.883311805555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46000.883311805555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46000.883311805555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46000.883311805555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46000.883311805555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46000.883311805555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46000.883311805555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46000.883311805555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46000.883311805555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46000.883311805555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46000.883311805555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46000.883311805555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46000.883311805555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46000.883311805555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46000.883311805555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46000.883311805555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46000.883311805555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46000.883311805555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46000.883311805555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46000.883311805555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46000.883311805555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46000.883311805555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46000.883311805555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46000.883311805555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46000.883311805555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46000.883311805555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46000.883311805555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46000.883311805555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46000.883311805555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46000.883311805555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46000.883311805555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46000.883311805555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46000.883311805555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46000.883311805555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46000.883311805555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46000.883311805555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46000.883311805555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46000.883311805555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46000.883311805555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46000.883311805555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46000.883311805555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46000.883311805555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46000.883311805555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46000.883311805555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46000.883311805555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46000.883311805555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46000.883311805555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46000.883311805555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46000.883311805555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46000.883311805555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46000.883311805555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46000.883311805555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46000.883311805555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46000.883311805555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46000.883311805555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46000.883311805555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46000.883311805555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46000.883311805555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46000.883311805555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46000.883311805555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46000.883311805555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46000.883311805555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46000.883311805555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46000.883311805555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46000.883311805555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46000.883311805555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46000.883311805555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46000.883311805555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46000.883311805555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46000.883311805555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46000.883311805555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46000.883311805555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46000.883311805555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46000.883311805555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46000.883311805555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46000.883311805555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46000.883311805555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46000.883311805555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46000.883311805555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46000.883311805555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46000.883311805555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46000.883311805555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46000.883311805555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46000.883311805555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46000.883311805555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46000.883311805555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46000.883311805555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46000.883311805555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46000.883311805555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46000.883311805555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46000.883311805555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46000.883311805555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46000.883311805555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46000.883311805555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46000.883311805555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46000.883311805555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46000.883311805555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46000.883311805555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46000.883311805555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46000.883311805555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46000.883311805555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46000.883311805555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46000.883311805555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46000.883311805555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46000.883311805555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46000.883311805555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46000.883311805555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46000.883311805555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46000.883311805555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46000.883311805555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46000.883311805555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46000.883311805555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46000.883311805555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46000.883311805555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46000.883311805555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46000.883311805555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46000.883311805555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46000.883311805555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46000.883311805555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46000.883311805555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46000.883311805555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46000.883311805555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46000.883311805555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46000.883311805555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46000.883311805555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46000.883311805555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46000.883311805555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46000.883311805555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46000.883311805555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46000.883311805555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46000.883311805555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46000.883311805555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46000.883311805555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46000.883311805555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46000.883311805555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46000.883311805555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46000.883311805555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46000.883311805555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46000.883311805555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46000.883311805555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46000.883311805555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46000.883311805555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46000.883311805555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46000.883311805555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46000.883311805555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46000.883311805555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46000.883311805555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46000.883311805555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46000.883311805555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46000.883311805555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46000.883311805555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46000.883311805555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46000.883311805555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46000.883311805555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46000.883311805555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46000.883311805555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46000.883311805555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46000.883311805555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46000.883311805555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46000.883311805555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46000.883311805555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46000.883311805555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46000.883311805555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46000.883311805555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46000.883311805555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46000.883311805555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46000.883311805555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46000.883311805555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46000.883311805555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46000.883311805555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46000.883311805555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46000.883311805555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46000.883311805555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46000.883311805555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46000.883311805555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46000.883311805555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46000.883311805555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46000.883311805555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46000.883311805555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46000.883311805555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46000.883311805555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46000.883311805555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46000.883311805555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46000.883311805555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46000.883311805555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46000.883311805555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46000.883311805555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46000.883311805555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46000.883311805555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46000.883311805555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46000.883311805555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46000.883311805555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46000.883311805555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46000.883311805555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46000.883311805555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46000.883311805555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46000.883311805555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46000.883311805555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46000.883311805555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46000.883311805555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46000.883311805555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46000.883311805555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46000.883311805555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46000.883311805555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46000.883311805555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46000.883311805555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46000.883311805555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46000.883311805555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46000.883311805555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46000.883311805555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46000.883311805555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46000.883311805555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46000.883311805555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46000.883311805555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46000.883311805555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46000.883311805555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46000.883311805555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46000.883311805555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46000.883311805555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46000.883311805555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46000.883311805555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46000.883311805555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46000.883311805555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46000.883311805555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46000.883311805555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46000.883311805555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46000.883311805555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46000.883311805555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46000.883311805555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46000.883311805555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46000.883311805555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46000.883311805555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46000.883311805555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46000.883311805555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46000.883311805555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46000.883311805555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46000.883311805555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46000.883311805555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46000.883311805555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46000.883311805555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46000.883311805555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46000.883311805555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46000.883311805555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46000.883311805555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46000.883311805555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46000.883311805555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46000.883311805555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46000.883311805555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46000.883311805555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46000.883311805555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46000.883311805555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46000.883311805555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46000.883311805555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46000.883311805555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46000.883311805555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46000.883311805555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46000.883311805555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46000.883311805555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46000.883311805555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46000.883311805555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46000.883311805555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46000.883311805555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46000.883311805555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46000.883311805555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46000.883311805555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46000.883311805555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46000.883311805555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46000.883311805555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46000.883311805555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46000.883311805555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46000.883311805555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46000.883311805555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46000.883311805555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46000.883311805555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46000.883311805555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46000.883311805555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46000.883311805555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46000.883311805555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46000.883311805555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46000.883311805555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46000.883311805555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46000.883311805555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46000.883311805555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46000.883311805555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46000.883311805555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46000.883311805555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46000.883311805555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46000.883311805555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46000.883311805555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46000.883311805555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46000.883311805555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46000.883311805555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46000.883311805555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46000.883311805555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46000.883311805555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46000.883311805555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46000.883311805555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46000.883311805555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46000.883311805555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46000.883311805555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46000.883311805555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46000.883311805555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46000.883311805555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46000.883311805555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46000.883311805555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46000.883311805555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46000.883311805555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46000.883311805555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46000.883311805555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46000.883311805555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46000.883311805555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46000.883311805555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46000.883311805555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46000.883311805555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46000.883311805555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46000.883311805555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46000.883311805555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46000.883311805555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46000.883311805555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46000.883311805555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46000.883311805555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46000.883311805555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46000.883311805555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46000.883311805555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46000.883311805555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46000.883311805555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46000.883311805555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46000.883311805555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46000.883311805555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46000.883311805555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46000.883311805555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46000.883311805555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46000.883311805555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46000.883311805555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46000.883311805555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46000.883311805555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46000.883311805555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46000.883311805555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46000.883311805555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46000.883311805555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46000.883311805555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46000.883311805555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46000.883311805555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46000.883311805555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46000.883311805555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46000.883311805555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46000.883311805555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46000.883311805555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46000.883311805555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46000.883311805555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46000.883311805555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46000.883311805555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46000.883311805555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46000.883311805555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46000.883311805555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46000.883311805555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46000.883311805555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46000.883311805555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46000.883311805555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46000.883311805555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46000.883311805555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46000.883311805555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46000.883311805555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46000.883311805555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46000.883311805555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46000.883311805555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46000.883311805555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46000.883311805555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46000.883311805555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46000.883311805555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46000.883311805555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46000.883311805555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46000.883311805555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46000.883311805555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46000.883311805555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46000.883311805555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46000.883311805555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46000.883311805555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46000.883311805555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46000.883311805555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46000.883311805555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46000.883311805555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46000.883311805555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46000.883311805555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46000.883311805555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46000.883311805555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46000.883311805555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46000.883311805555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46000.883311805555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46000.883311805555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46000.883311805555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46000.883311805555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46000.883311805555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46000.883311805555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46000.883311805555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46000.883311805555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46000.883311805555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46000.883311805555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46000.883311805555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46000.883311805555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46000.883311805555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46000.883311805555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46000.883311805555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46000.883311805555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46000.883311805555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46000.883311805555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46000.883311805555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46000.883311805555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46000.883311805555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46000.883311805555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46000.883311805555</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297.40259421295923</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2.089168287035136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46000.883311805555</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64" ca="1" si="1">IFERROR(NOW()-F5,"")</f>
        <v>0.56508263888827059</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35950</v>
      </c>
      <c r="E6" s="90" t="s">
        <v>39106</v>
      </c>
      <c r="F6" s="91"/>
      <c r="G6" s="92">
        <f t="shared" ca="1" si="1"/>
        <v>46000.883311805555</v>
      </c>
      <c r="H6" s="91">
        <v>46000.472743055558</v>
      </c>
      <c r="I6" s="107" t="str">
        <f>IFERROR(VLOOKUP(D6,DB!A:F,6,0),"")</f>
        <v>SCECO</v>
      </c>
      <c r="J6" s="107" t="str">
        <f>IFERROR(VLOOKUP(D6,DB!A:G,7,0),"")</f>
        <v>Dead</v>
      </c>
      <c r="K6" s="93" t="s">
        <v>39130</v>
      </c>
      <c r="L6" s="87" t="str">
        <f>IFERROR(VLOOKUP(D6,DB!A:I,9,0),"")</f>
        <v>Latis</v>
      </c>
    </row>
    <row r="7" spans="1:16" ht="15" customHeight="1">
      <c r="A7" s="107" t="s">
        <v>39125</v>
      </c>
      <c r="B7" s="107" t="str">
        <f>IFERROR(VLOOKUP(D7,DB!A:K,11,0),"")</f>
        <v>R4</v>
      </c>
      <c r="C7" s="89">
        <v>1</v>
      </c>
      <c r="D7" s="87" t="s">
        <v>37399</v>
      </c>
      <c r="E7" s="90" t="s">
        <v>39106</v>
      </c>
      <c r="F7" s="91"/>
      <c r="G7" s="92">
        <f t="shared" ca="1" si="1"/>
        <v>46000.883311805555</v>
      </c>
      <c r="H7" s="91">
        <v>46000.444710648146</v>
      </c>
      <c r="I7" s="107" t="str">
        <f>IFERROR(VLOOKUP(D7,DB!A:F,6,0),"")</f>
        <v>SCECO</v>
      </c>
      <c r="J7" s="107" t="str">
        <f>IFERROR(VLOOKUP(D7,DB!A:G,7,0),"")</f>
        <v>Vandalized+Vandalized</v>
      </c>
      <c r="K7" s="93" t="s">
        <v>39130</v>
      </c>
      <c r="L7" s="87" t="str">
        <f>IFERROR(VLOOKUP(D7,DB!A:I,9,0),"")</f>
        <v>Latis</v>
      </c>
    </row>
    <row r="8" spans="1:16" ht="15" customHeight="1">
      <c r="A8" s="107" t="s">
        <v>39125</v>
      </c>
      <c r="B8" s="107" t="str">
        <f>IFERROR(VLOOKUP(D8,DB!A:K,11,0),"")</f>
        <v>R4</v>
      </c>
      <c r="C8" s="89">
        <v>1</v>
      </c>
      <c r="D8" s="87" t="s">
        <v>30121</v>
      </c>
      <c r="E8" s="90" t="s">
        <v>39106</v>
      </c>
      <c r="F8" s="91"/>
      <c r="G8" s="92">
        <f t="shared" ca="1" si="1"/>
        <v>46000.883311805555</v>
      </c>
      <c r="H8" s="91">
        <v>46000.445254629631</v>
      </c>
      <c r="I8" s="107" t="str">
        <f>IFERROR(VLOOKUP(D8,DB!A:F,6,0),"")</f>
        <v>SCECO</v>
      </c>
      <c r="J8" s="107" t="str">
        <f>IFERROR(VLOOKUP(D8,DB!A:G,7,0),"")</f>
        <v>Weak</v>
      </c>
      <c r="K8" s="93" t="s">
        <v>39130</v>
      </c>
      <c r="L8" s="87" t="str">
        <f>IFERROR(VLOOKUP(D8,DB!A:I,9,0),"")</f>
        <v>Latis</v>
      </c>
    </row>
    <row r="9" spans="1:16" ht="15" customHeight="1">
      <c r="A9" s="107" t="s">
        <v>39125</v>
      </c>
      <c r="B9" s="107" t="str">
        <f>IFERROR(VLOOKUP(D9,DB!A:K,11,0),"")</f>
        <v>R4</v>
      </c>
      <c r="C9" s="89">
        <v>1</v>
      </c>
      <c r="D9" s="87" t="s">
        <v>29641</v>
      </c>
      <c r="E9" s="90" t="s">
        <v>39106</v>
      </c>
      <c r="F9" s="91"/>
      <c r="G9" s="92">
        <f t="shared" ca="1" si="1"/>
        <v>46000.883311805555</v>
      </c>
      <c r="H9" s="91">
        <v>46000.455636574072</v>
      </c>
      <c r="I9" s="107" t="str">
        <f>IFERROR(VLOOKUP(D9,DB!A:F,6,0),"")</f>
        <v>SCECO</v>
      </c>
      <c r="J9" s="107" t="str">
        <f>IFERROR(VLOOKUP(D9,DB!A:G,7,0),"")</f>
        <v>Vandalized</v>
      </c>
      <c r="K9" s="93" t="s">
        <v>39130</v>
      </c>
      <c r="L9" s="87" t="str">
        <f>IFERROR(VLOOKUP(D9,DB!A:I,9,0),"")</f>
        <v>Latis</v>
      </c>
    </row>
    <row r="10" spans="1:16" ht="15" customHeight="1">
      <c r="A10" s="107"/>
      <c r="B10" s="107" t="str">
        <f>IFERROR(VLOOKUP(D10,DB!A:K,11,0),"")</f>
        <v/>
      </c>
      <c r="C10" s="89"/>
      <c r="D10" s="87"/>
      <c r="E10" s="90"/>
      <c r="F10" s="91"/>
      <c r="G10" s="92">
        <f t="shared" ca="1" si="1"/>
        <v>46000.883311805555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46000.883311805555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46000.883311805555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46000.883311805555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46000.883311805555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46000.883311805555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46000.883311805555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46000.883311805555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46000.883311805555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46000.883311805555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46000.883311805555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46000.883311805555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46000.883311805555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46000.883311805555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46000.883311805555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46000.883311805555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46000.883311805555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46000.883311805555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46000.883311805555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46000.883311805555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46000.883311805555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46000.883311805555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46000.883311805555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46000.883311805555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46000.883311805555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46000.883311805555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46000.883311805555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46000.883311805555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46000.883311805555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46000.883311805555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46000.883311805555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46000.883311805555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46000.883311805555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46000.883311805555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46000.883311805555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46000.883311805555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46000.883311805555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46000.883311805555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46000.883311805555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46000.883311805555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46000.883311805555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46000.883311805555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46000.883311805555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46000.883311805555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46000.883311805555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46000.883311805555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46000.883311805555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46000.883311805555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46000.883311805555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46000.883311805555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46000.883311805555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46000.883311805555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46000.883311805555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46000.883311805555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46000.883311805555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46000.883311805555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46000.883311805555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46000.883311805555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46000.883311805555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46000.883311805555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46000.883311805555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46000.883311805555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46000.883311805555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46000.883311805555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46000.883311805555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46000.883311805555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46000.883311805555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46000.883311805555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46000.883311805555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46000.883311805555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46000.883311805555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46000.883311805555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46000.883311805555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46000.883311805555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46000.883311805555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46000.883311805555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46000.883311805555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46000.883311805555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46000.883311805555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46000.883311805555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46000.883311805555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46000.883311805555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46000.883311805555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46000.883311805555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46000.883311805555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46000.883311805555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46000.883311805555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46000.883311805555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46000.883311805555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46000.883311805555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46000.883311805555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46000.883311805555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46000.883311805555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46000.883311805555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46000.883311805555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46000.883311805555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46000.883311805555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46000.883311805555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46000.883311805555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46000.883311805555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46000.883311805555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109.05125162036711</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74.694434490738786</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52.222200694443018</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19.510013194441854</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3.7758233796266722</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2</v>
      </c>
      <c r="D7" s="37" t="s">
        <v>35622</v>
      </c>
      <c r="E7" s="37" t="s">
        <v>39106</v>
      </c>
      <c r="F7" s="38">
        <v>46000.822106481479</v>
      </c>
      <c r="G7" s="131">
        <f ca="1">IFERROR(NOW()-F7,"")</f>
        <v>6.1205324076581746E-2</v>
      </c>
      <c r="H7" s="38">
        <v>46000.816284722219</v>
      </c>
      <c r="I7" s="37" t="str">
        <f>IFERROR(VLOOKUP(D7,DB!A:F,6,0),"")</f>
        <v>Generator-SG</v>
      </c>
      <c r="J7" s="37" t="str">
        <f>IFERROR(VLOOKUP(D7,DB!A:G,7,0),"")</f>
        <v>Vandalized</v>
      </c>
      <c r="K7" s="37" t="s">
        <v>39142</v>
      </c>
      <c r="L7" s="37" t="str">
        <f>IFERROR(VLOOKUP(D7,DB!A:I,9,0),"")</f>
        <v>Latis</v>
      </c>
    </row>
    <row r="8" spans="1:13">
      <c r="A8" s="37"/>
      <c r="B8" s="37" t="str">
        <f>IFERROR(VLOOKUP(D8,DB!A:K,11,0),"")</f>
        <v/>
      </c>
      <c r="C8" s="37"/>
      <c r="D8" s="153"/>
      <c r="E8" s="37"/>
      <c r="F8" s="38"/>
      <c r="G8" s="131">
        <f ca="1">IFERROR(NOW()-F8,"")</f>
        <v>46000.883311805555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46000.883311805555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46000.883311805555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46000.883311805555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46000.883311805555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46000.883311805555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46000.883311805555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46000.883311805555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46000.883311805555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46000.883311805555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46000.883311805555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46000.883311805555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46000.883311805555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46000.883311805555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46000.883311805555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46000.883311805555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46000.883311805555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46000.883311805555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46000.883311805555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46000.883311805555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46000.883311805555</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7"/>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29574</v>
      </c>
      <c r="E2" s="138" t="s">
        <v>39106</v>
      </c>
      <c r="F2" s="117">
        <v>46000.749814814815</v>
      </c>
      <c r="G2" s="72">
        <f t="shared" ref="G2:G11" ca="1" si="0">IFERROR(NOW()-F2,"-")</f>
        <v>0.13349699074024102</v>
      </c>
      <c r="H2" s="117">
        <v>46000.74428240741</v>
      </c>
      <c r="I2" s="115" t="str">
        <f>IFERROR(VLOOKUP(D2,DB!A:F,6,0),"")</f>
        <v>SCECO</v>
      </c>
      <c r="J2" s="115" t="str">
        <f>IFERROR(VLOOKUP(D2,DB!A:G,7,0),"")</f>
        <v>Vandalized</v>
      </c>
      <c r="K2" s="118" t="s">
        <v>39144</v>
      </c>
      <c r="L2" s="133" t="str">
        <f>IFERROR(VLOOKUP(D2,DB!A:I,9,0),"")</f>
        <v>Latis</v>
      </c>
    </row>
    <row r="3" spans="1:16382" ht="31.5" customHeight="1">
      <c r="A3" s="114" t="s">
        <v>39145</v>
      </c>
      <c r="B3" s="115" t="str">
        <f>IFERROR(VLOOKUP(D3,DB!A:K,11,0),"")</f>
        <v>R6</v>
      </c>
      <c r="C3" s="116">
        <v>2</v>
      </c>
      <c r="D3" s="115" t="s">
        <v>39042</v>
      </c>
      <c r="E3" s="138" t="s">
        <v>39106</v>
      </c>
      <c r="F3" s="117">
        <v>46000.808553240742</v>
      </c>
      <c r="G3" s="72">
        <f t="shared" ca="1" si="0"/>
        <v>7.4758564813237172E-2</v>
      </c>
      <c r="H3" s="117">
        <v>46000.762835648151</v>
      </c>
      <c r="I3" s="115" t="str">
        <f>IFERROR(VLOOKUP(D3,DB!A:F,6,0),"")</f>
        <v>SCECO</v>
      </c>
      <c r="J3" s="115" t="str">
        <f>IFERROR(VLOOKUP(D3,DB!A:G,7,0),"")</f>
        <v>Dead</v>
      </c>
      <c r="K3" s="118" t="s">
        <v>39146</v>
      </c>
      <c r="L3" s="133" t="str">
        <f>IFERROR(VLOOKUP(D3,DB!A:I,9,0),"")</f>
        <v>Latis</v>
      </c>
    </row>
    <row r="4" spans="1:16382" ht="31.5" customHeight="1">
      <c r="A4" s="114"/>
      <c r="B4" s="115" t="str">
        <f>IFERROR(VLOOKUP(D4,DB!A:K,11,0),"")</f>
        <v/>
      </c>
      <c r="C4" s="116"/>
      <c r="D4" s="115"/>
      <c r="E4" s="138"/>
      <c r="F4" s="117"/>
      <c r="G4" s="72">
        <f t="shared" ca="1" si="0"/>
        <v>46000.883311805555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46000.883311805555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46000.883311805555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46000.883311805555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46000.883311805555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46000.883311805555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46000.883311805555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46000.883311805555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ref="G12:G75" ca="1" si="1">IFERROR(NOW()-F12,"-")</f>
        <v>46000.883311805555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46000.883311805555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46000.883311805555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46000.883311805555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46000.883311805555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46000.883311805555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46000.883311805555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46000.883311805555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46000.883311805555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46000.883311805555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46000.883311805555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46000.883311805555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46000.883311805555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46000.883311805555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46000.883311805555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46000.883311805555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46000.883311805555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46000.883311805555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46000.883311805555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46000.883311805555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46000.883311805555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46000.883311805555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46000.883311805555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46000.883311805555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46000.883311805555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46000.883311805555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46000.883311805555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46000.883311805555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46000.883311805555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46000.883311805555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46000.883311805555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46000.883311805555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46000.883311805555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46000.883311805555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46000.883311805555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46000.883311805555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46000.883311805555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46000.883311805555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46000.883311805555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46000.883311805555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46000.883311805555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46000.883311805555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46000.883311805555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46000.883311805555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46000.883311805555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46000.883311805555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46000.883311805555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46000.883311805555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46000.883311805555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46000.883311805555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46000.883311805555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46000.883311805555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46000.883311805555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46000.883311805555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46000.883311805555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46000.883311805555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46000.883311805555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46000.883311805555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46000.883311805555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46000.883311805555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46000.883311805555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46000.883311805555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46000.883311805555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46000.883311805555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ref="G76:G139" ca="1" si="2">IFERROR(NOW()-F76,"-")</f>
        <v>46000.883311805555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46000.883311805555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46000.883311805555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46000.883311805555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46000.883311805555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46000.883311805555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46000.883311805555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46000.883311805555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46000.883311805555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46000.883311805555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46000.883311805555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46000.883311805555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46000.883311805555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46000.883311805555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46000.883311805555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46000.883311805555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46000.883311805555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46000.883311805555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46000.883311805555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46000.883311805555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46000.883311805555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46000.883311805555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46000.883311805555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46000.883311805555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46000.883311805555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46000.883311805555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46000.883311805555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46000.883311805555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46000.883311805555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46000.883311805555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46000.883311805555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46000.883311805555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46000.883311805555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46000.883311805555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46000.883311805555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46000.883311805555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46000.883311805555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46000.883311805555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46000.883311805555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46000.883311805555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46000.883311805555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46000.883311805555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46000.883311805555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46000.883311805555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46000.883311805555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46000.883311805555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46000.883311805555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46000.883311805555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46000.883311805555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46000.883311805555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46000.883311805555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46000.883311805555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46000.883311805555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46000.883311805555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46000.883311805555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46000.883311805555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46000.883311805555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46000.883311805555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46000.883311805555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46000.883311805555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46000.883311805555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46000.883311805555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46000.883311805555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46000.883311805555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ref="G140:G203" ca="1" si="3">IFERROR(NOW()-F140,"-")</f>
        <v>46000.883311805555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46000.883311805555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46000.883311805555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46000.883311805555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46000.883311805555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46000.883311805555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46000.883311805555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46000.883311805555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46000.883311805555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46000.883311805555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46000.883311805555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46000.883311805555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46000.883311805555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46000.883311805555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46000.883311805555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46000.883311805555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46000.883311805555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46000.883311805555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46000.883311805555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46000.883311805555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46000.883311805555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46000.883311805555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46000.883311805555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46000.883311805555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46000.883311805555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46000.883311805555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46000.883311805555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46000.883311805555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46000.883311805555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46000.883311805555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46000.883311805555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46000.883311805555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46000.883311805555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46000.883311805555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46000.883311805555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46000.883311805555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46000.883311805555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46000.883311805555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46000.883311805555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46000.883311805555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46000.883311805555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46000.883311805555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46000.883311805555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46000.883311805555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46000.883311805555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46000.883311805555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46000.883311805555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46000.883311805555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46000.883311805555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46000.883311805555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46000.883311805555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46000.883311805555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46000.883311805555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46000.883311805555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46000.883311805555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46000.883311805555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46000.883311805555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46000.883311805555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46000.883311805555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46000.883311805555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46000.883311805555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46000.883311805555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46000.883311805555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46000.883311805555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ref="G204:G267" ca="1" si="4">IFERROR(NOW()-F204,"-")</f>
        <v>46000.883311805555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46000.883311805555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46000.883311805555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46000.883311805555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46000.883311805555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46000.883311805555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46000.883311805555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46000.883311805555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46000.883311805555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46000.883311805555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46000.883311805555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46000.883311805555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46000.883311805555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46000.883311805555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46000.883311805555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46000.883311805555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46000.883311805555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46000.883311805555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46000.883311805555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46000.883311805555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46000.883311805555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46000.883311805555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46000.883311805555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46000.883311805555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46000.883311805555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46000.883311805555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46000.883311805555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46000.883311805555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46000.883311805555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46000.883311805555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46000.883311805555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46000.883311805555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46000.883311805555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46000.883311805555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46000.883311805555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46000.883311805555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46000.883311805555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46000.883311805555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46000.883311805555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46000.883311805555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46000.883311805555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46000.883311805555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46000.883311805555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46000.883311805555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46000.883311805555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46000.883311805555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46000.883311805555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46000.883311805555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46000.883311805555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46000.883311805555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46000.883311805555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46000.883311805555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46000.883311805555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46000.883311805555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46000.883311805555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46000.883311805555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46000.883311805555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46000.883311805555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46000.883311805555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46000.883311805555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46000.883311805555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46000.883311805555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46000.883311805555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46000.883311805555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ref="G268:G331" ca="1" si="5">IFERROR(NOW()-F268,"-")</f>
        <v>46000.883311805555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46000.883311805555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46000.883311805555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46000.883311805555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46000.883311805555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46000.883311805555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46000.883311805555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46000.883311805555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46000.883311805555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46000.883311805555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46000.883311805555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46000.883311805555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46000.883311805555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46000.883311805555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46000.883311805555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46000.883311805555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46000.883311805555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46000.883311805555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46000.883311805555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46000.883311805555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46000.883311805555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46000.883311805555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46000.883311805555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46000.883311805555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46000.883311805555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46000.883311805555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46000.883311805555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46000.883311805555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46000.883311805555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46000.883311805555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46000.883311805555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46000.883311805555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46000.883311805555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46000.883311805555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46000.883311805555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46000.883311805555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46000.883311805555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46000.883311805555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46000.883311805555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46000.883311805555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46000.883311805555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46000.883311805555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46000.883311805555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46000.883311805555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46000.883311805555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46000.883311805555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46000.883311805555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46000.883311805555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46000.883311805555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46000.883311805555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46000.883311805555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46000.883311805555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46000.883311805555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46000.883311805555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46000.883311805555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46000.883311805555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46000.883311805555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46000.883311805555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46000.883311805555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46000.883311805555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46000.883311805555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46000.883311805555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46000.883311805555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46000.883311805555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ref="G332:G395" ca="1" si="6">IFERROR(NOW()-F332,"-")</f>
        <v>46000.883311805555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46000.883311805555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46000.883311805555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46000.883311805555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46000.883311805555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46000.883311805555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46000.883311805555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46000.883311805555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46000.883311805555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46000.883311805555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46000.883311805555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46000.883311805555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46000.883311805555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46000.883311805555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46000.883311805555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46000.883311805555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46000.883311805555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46000.883311805555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46000.883311805555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46000.883311805555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46000.883311805555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46000.883311805555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46000.883311805555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46000.883311805555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46000.883311805555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46000.883311805555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46000.883311805555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46000.883311805555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46000.883311805555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46000.883311805555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46000.883311805555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46000.883311805555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46000.883311805555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46000.883311805555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46000.883311805555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46000.883311805555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46000.883311805555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46000.883311805555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46000.883311805555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46000.883311805555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46000.883311805555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46000.883311805555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46000.883311805555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46000.883311805555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46000.883311805555</v>
      </c>
      <c r="H376" s="117"/>
      <c r="I376" s="115" t="str">
        <f>IFERROR(VLOOKUP(D376,DB!A:F,6,0),"")</f>
        <v/>
      </c>
      <c r="J376" s="115" t="str">
        <f>IFERROR(VLOOKUP(D376,DB!A:G,7,0),"")</f>
        <v/>
      </c>
      <c r="K376" s="118"/>
      <c r="L376" s="133" t="str">
        <f>IFERROR(VLOOKUP(D376,DB!A:I,9,0),"")</f>
        <v/>
      </c>
    </row>
    <row r="377" spans="1:12" ht="31.5" customHeight="1">
      <c r="A377" s="139"/>
      <c r="B377" s="140" t="str">
        <f>IFERROR(VLOOKUP(D377,DB!A:K,11,0),"")</f>
        <v/>
      </c>
      <c r="C377" s="141"/>
      <c r="D377" s="140"/>
      <c r="E377" s="138"/>
      <c r="F377" s="142"/>
      <c r="G377" s="143">
        <f t="shared" ca="1" si="6"/>
        <v>46000.883311805555</v>
      </c>
      <c r="H377" s="142"/>
      <c r="I377" s="140" t="str">
        <f>IFERROR(VLOOKUP(D377,DB!A:F,6,0),"")</f>
        <v/>
      </c>
      <c r="J377" s="140" t="str">
        <f>IFERROR(VLOOKUP(D377,DB!A:G,7,0),"")</f>
        <v/>
      </c>
      <c r="K377" s="144"/>
      <c r="L377" s="145" t="str">
        <f>IFERROR(VLOOKUP(D377,DB!A:I,9,0),"")</f>
        <v/>
      </c>
    </row>
  </sheetData>
  <dataValidations count="2">
    <dataValidation allowBlank="1" showInputMessage="1" showErrorMessage="1" sqref="E1" xr:uid="{9E1BC488-8814-4F8A-8DBE-742B3278AB71}"/>
    <dataValidation type="list" allowBlank="1" showInputMessage="1" showErrorMessage="1" sqref="E2:E3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2025-12-09T18:12:15Z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