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89" documentId="13_ncr:1_{F6CB121F-512D-4AA6-A0C1-0FB36C537598}" xr6:coauthVersionLast="47" xr6:coauthVersionMax="47" xr10:uidLastSave="{B124ED8B-637F-436B-A75C-53E785967D16}"/>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B4" i="4"/>
  <c r="B5" i="4"/>
  <c r="B6" i="4"/>
  <c r="B7" i="4"/>
  <c r="B8" i="4"/>
  <c r="B9" i="4"/>
  <c r="B10" i="4"/>
  <c r="B11" i="4"/>
  <c r="B12" i="4"/>
  <c r="B13"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9" i="5"/>
  <c r="B10" i="5"/>
  <c r="B11" i="5"/>
  <c r="B12" i="5"/>
  <c r="B13"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B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<sst xmlns="http://schemas.openxmlformats.org/spreadsheetml/2006/main" count="180292" uniqueCount="39129">
  <si>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</si>
  <si>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</si>
  <si>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</si>
  <si>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</si>
  <si>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</si>
  <si>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</si>
  <si>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</si>
  <si>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</si>
  <si>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</si>
  <si>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</si>
  <si>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</si>
  <si>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</si>
  <si>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</si>
  <si>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</si>
  <si>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</si>
  <si>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</si>
  <si>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</si>
  <si>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</si>
  <si>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</si>
  <si>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</si>
  <si>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</si>
  <si>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</si>
  <si>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</si>
  <si>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</si>
  <si>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</si>
  <si>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</si>
  <si>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</si>
  <si>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</si>
  <si>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</si>
  <si>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</si>
  <si>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</si>
  <si>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</si>
  <si>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</si>
  <si>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</si>
  <si>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</si>
  <si>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</si>
  <si>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</si>
  <si>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</si>
  <si>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</si>
  <si>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</si>
  <si>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</si>
  <si>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</si>
  <si>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</si>
  <si>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</si>
  <si>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</si>
  <si>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</si>
  <si>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</si>
  <si>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</si>
  <si>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</si>
  <si>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</si>
  <si>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</si>
  <si>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</si>
  <si>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</si>
  <si>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</si>
  <si>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</si>
  <si>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</si>
  <si>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</si>
  <si>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</si>
  <si>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</si>
  <si>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</si>
  <si>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</si>
  <si>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</si>
  <si>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</si>
  <si>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</si>
  <si>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</si>
  <si>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</si>
  <si>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</si>
  <si>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</si>
  <si>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</si>
  <si>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</si>
  <si>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</si>
  <si>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</si>
  <si>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</si>
  <si>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</si>
  <si>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</si>
  <si>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</si>
  <si>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</si>
  <si>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</si>
  <si>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</si>
  <si>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</si>
  <si>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</si>
  <si>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</si>
  <si>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</si>
  <si>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</si>
  <si>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</si>
  <si>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</si>
  <si>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</si>
  <si>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</si>
  <si>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</si>
  <si>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</si>
  <si>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</si>
  <si>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</si>
  <si>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</si>
  <si>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</si>
  <si>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</si>
  <si>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</si>
  <si>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</si>
  <si>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</si>
  <si>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</si>
  <si>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</si>
  <si>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</si>
  <si>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</si>
  <si>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</si>
  <si>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</si>
  <si>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</si>
  <si>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</si>
  <si>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</si>
  <si>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</si>
  <si>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</si>
  <si>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</si>
  <si>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</si>
  <si>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</si>
  <si>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</si>
  <si>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</si>
  <si>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</si>
  <si>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</si>
  <si>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</si>
  <si>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</si>
  <si>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</si>
  <si>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</si>
  <si>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</si>
  <si>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</si>
  <si>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</si>
  <si>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</si>
  <si>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</si>
  <si>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</si>
  <si>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</si>
  <si>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</si>
  <si>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</si>
  <si>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</si>
  <si>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</si>
  <si>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</si>
  <si>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</si>
  <si>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</si>
  <si>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</si>
  <si>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</si>
  <si>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</si>
  <si>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</si>
  <si>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</si>
  <si>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</si>
  <si>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</si>
  <si>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</si>
  <si>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</si>
  <si>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</si>
  <si>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</si>
  <si>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</si>
  <si>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</si>
  <si>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</si>
  <si>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</si>
  <si>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</si>
  <si>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</si>
  <si>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</si>
  <si>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</si>
  <si>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</si>
  <si>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</si>
  <si>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</si>
  <si>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</si>
  <si>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</si>
  <si>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</si>
  <si>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</si>
  <si>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</si>
  <si>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</si>
  <si>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</si>
  <si>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</si>
  <si>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</si>
  <si>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</si>
  <si>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</si>
  <si>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</si>
  <si>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</si>
  <si>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</si>
  <si>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</si>
  <si>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</si>
  <si>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</si>
  <si>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</si>
  <si>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</si>
  <si>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</si>
  <si>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</si>
  <si>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</si>
  <si>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</si>
  <si>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</si>
  <si>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</si>
  <si>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</si>
  <si>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</si>
  <si>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</si>
  <si>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</si>
  <si>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</si>
  <si>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</si>
  <si>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</si>
  <si>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</si>
  <si>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</si>
  <si>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</si>
  <si>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</si>
  <si>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</si>
  <si>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</si>
  <si>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</si>
  <si>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</si>
  <si>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</si>
  <si>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</si>
  <si>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</si>
  <si>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</si>
  <si>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</si>
  <si>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</si>
  <si>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</si>
  <si>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</si>
  <si>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</si>
  <si>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</si>
  <si>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</si>
  <si>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</si>
  <si>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</si>
  <si>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</si>
  <si>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</si>
  <si>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</si>
  <si>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</si>
  <si>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</si>
  <si>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</si>
  <si>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</si>
  <si>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</si>
  <si>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</si>
  <si>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</si>
  <si>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</si>
  <si>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</si>
  <si>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</si>
  <si>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</si>
  <si>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</si>
  <si>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</si>
  <si>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</si>
  <si>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</si>
  <si>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</si>
  <si>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</si>
  <si>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</si>
  <si>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</si>
  <si>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</si>
  <si>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</si>
  <si>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</si>
  <si>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</si>
  <si>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</si>
  <si>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</si>
  <si>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</si>
  <si>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</si>
  <si>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</si>
  <si>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</si>
  <si>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</si>
  <si>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</si>
  <si>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</si>
  <si>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</si>
  <si>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</si>
  <si>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</si>
  <si>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</si>
  <si>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</si>
  <si>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</si>
  <si>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</si>
  <si>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</si>
  <si>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</si>
  <si>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</si>
  <si>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</si>
  <si>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</si>
  <si>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</si>
  <si>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</si>
  <si>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</si>
  <si>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</si>
  <si>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</si>
  <si>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</si>
  <si>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</si>
  <si>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</si>
  <si>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</si>
  <si>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</si>
  <si>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</si>
  <si>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</si>
  <si>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</si>
  <si>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</si>
  <si>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</si>
  <si>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</si>
  <si>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</si>
  <si>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</si>
  <si>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</si>
  <si>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</si>
  <si>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</si>
  <si>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</si>
  <si>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</si>
  <si>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</si>
  <si>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</si>
  <si>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</si>
  <si>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</si>
  <si>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</si>
  <si>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</si>
  <si>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</si>
  <si>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</si>
  <si>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</si>
  <si>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</si>
  <si>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</si>
  <si>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</si>
  <si>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</si>
  <si>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</si>
  <si>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</si>
  <si>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</si>
  <si>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</si>
  <si>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</si>
  <si>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</si>
  <si>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</si>
  <si>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</si>
  <si>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</si>
  <si>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</si>
  <si>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</si>
  <si>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</si>
  <si>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</si>
  <si>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</si>
  <si>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</si>
  <si>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</si>
  <si>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</si>
  <si>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</si>
  <si>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</si>
  <si>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</si>
  <si>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</si>
  <si>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</si>
  <si>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</si>
  <si>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</si>
  <si>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</si>
  <si>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</si>
  <si>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</si>
  <si>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</si>
  <si>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</si>
  <si>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</si>
  <si>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</si>
  <si>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</si>
  <si>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</si>
  <si>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</si>
  <si>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</si>
  <si>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</si>
  <si>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</si>
  <si>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</si>
  <si>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</si>
  <si>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</si>
  <si>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</si>
  <si>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</si>
  <si>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</si>
  <si>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</si>
  <si>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</si>
  <si>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</si>
  <si>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</si>
  <si>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</si>
  <si>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</si>
  <si>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</si>
  <si>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</si>
  <si>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</si>
  <si>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</si>
  <si>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</si>
  <si>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</si>
  <si>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</si>
  <si>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</si>
  <si>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</si>
  <si>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</si>
  <si>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</si>
  <si>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</si>
  <si>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</si>
  <si>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</si>
  <si>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</si>
  <si>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</si>
  <si>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</si>
  <si>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</si>
  <si>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</si>
  <si>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</si>
  <si>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</si>
  <si>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</si>
  <si>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</si>
  <si>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</si>
  <si>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</si>
  <si>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</si>
  <si>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</si>
  <si>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</si>
  <si>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</si>
  <si>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</si>
  <si>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</si>
  <si>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</si>
  <si>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</si>
  <si>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</si>
  <si>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</si>
  <si>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</si>
  <si>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</si>
  <si>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</si>
  <si>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</si>
  <si>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</si>
  <si>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</si>
  <si>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</si>
  <si>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</si>
  <si>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</si>
  <si>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</si>
  <si>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</si>
  <si>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</si>
  <si>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</si>
  <si>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</si>
  <si>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</si>
  <si>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</si>
  <si>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</si>
  <si>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</si>
  <si>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</si>
  <si>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</si>
  <si>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</si>
  <si>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</si>
  <si>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</si>
  <si>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</si>
  <si>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</si>
  <si>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</si>
  <si>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</si>
  <si>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</si>
  <si>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</si>
  <si>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</si>
  <si>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</si>
  <si>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</si>
  <si>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</si>
  <si>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</si>
  <si>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</si>
  <si>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</si>
  <si>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</si>
  <si>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</si>
  <si>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</si>
  <si>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</si>
  <si>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</si>
  <si>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</si>
  <si>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</si>
  <si>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</si>
  <si>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</si>
  <si>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</si>
  <si>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</si>
  <si>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</si>
  <si>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</si>
  <si>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</si>
  <si>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</si>
  <si>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</si>
  <si>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</si>
  <si>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</si>
  <si>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</si>
  <si>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</si>
  <si>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</si>
  <si>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</si>
  <si>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</si>
  <si>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</si>
  <si>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</si>
  <si>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</si>
  <si>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</si>
  <si>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</si>
  <si>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</si>
  <si>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</si>
  <si>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</si>
  <si>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</si>
  <si>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</si>
  <si>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</si>
  <si>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</si>
  <si>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</si>
  <si>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</si>
  <si>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</si>
  <si>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</si>
  <si>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</si>
  <si>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</si>
  <si>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</si>
  <si>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</si>
  <si>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</si>
  <si>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</si>
  <si>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</si>
  <si>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</si>
  <si>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</si>
  <si>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</si>
  <si>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</si>
  <si>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</si>
  <si>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</si>
  <si>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</si>
  <si>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</si>
  <si>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</si>
  <si>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</si>
  <si>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</si>
  <si>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</si>
  <si>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</si>
  <si>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</si>
  <si>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</si>
  <si>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</si>
  <si>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</si>
  <si>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</si>
  <si>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</si>
  <si>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</si>
  <si>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</si>
  <si>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</si>
  <si>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</si>
  <si>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</si>
  <si>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</si>
  <si>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</si>
  <si>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</si>
  <si>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</si>
  <si>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</si>
  <si>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</si>
  <si>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</si>
  <si>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</si>
  <si>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</si>
  <si>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</si>
  <si>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</si>
  <si>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</si>
  <si>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</si>
  <si>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</si>
  <si>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</si>
  <si>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</si>
  <si>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</si>
  <si>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</si>
  <si>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</si>
  <si>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</si>
  <si>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</si>
  <si>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</si>
  <si>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</si>
  <si>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</si>
  <si>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</si>
  <si>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</si>
  <si>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</si>
  <si>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</si>
  <si>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</si>
  <si>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</si>
  <si>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</si>
  <si>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</si>
  <si>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</si>
  <si>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</si>
  <si>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</si>
  <si>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</si>
  <si>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</si>
  <si>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</si>
  <si>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</si>
  <si>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</si>
  <si>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</si>
  <si>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</si>
  <si>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</si>
  <si>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</si>
  <si>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</si>
  <si>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</si>
  <si>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</si>
  <si>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</si>
  <si>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</si>
  <si>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</si>
  <si>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</si>
  <si>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</si>
  <si>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</si>
  <si>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</si>
  <si>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</si>
  <si>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</si>
  <si>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</si>
  <si>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</si>
  <si>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</si>
  <si>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</si>
  <si>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</si>
  <si>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</si>
  <si>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</si>
  <si>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</si>
  <si>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</si>
  <si>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</si>
  <si>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</si>
  <si>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</si>
  <si>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</si>
  <si>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</si>
  <si>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</si>
  <si>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</si>
  <si>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</si>
  <si>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</si>
  <si>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</si>
  <si>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</si>
  <si>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</si>
  <si>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</si>
  <si>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</si>
  <si>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</si>
  <si>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</si>
  <si>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</si>
  <si>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</si>
  <si>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</si>
  <si>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</si>
  <si>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</si>
  <si>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</si>
  <si>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</si>
  <si>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</si>
  <si>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</si>
  <si>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</si>
  <si>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</si>
  <si>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</si>
  <si>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</si>
  <si>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</si>
  <si>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</si>
  <si>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</si>
  <si>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</si>
  <si>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</si>
  <si>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</si>
  <si>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</si>
  <si>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</si>
  <si>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</si>
  <si>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</si>
  <si>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</si>
  <si>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</si>
  <si>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</si>
  <si>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</si>
  <si>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</si>
  <si>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</si>
  <si>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</si>
  <si>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</si>
  <si>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</si>
  <si>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</si>
  <si>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</si>
  <si>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</si>
  <si>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</si>
  <si>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</si>
  <si>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</si>
  <si>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</si>
  <si>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</si>
  <si>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</si>
  <si>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</si>
  <si>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</si>
  <si>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</si>
  <si>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</si>
  <si>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</si>
  <si>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</si>
  <si>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</si>
  <si>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</si>
  <si>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</si>
  <si>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</si>
  <si>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</si>
  <si>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</si>
  <si>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</si>
  <si>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</si>
  <si>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</si>
  <si>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</si>
  <si>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</si>
  <si>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</si>
  <si>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</si>
  <si>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</si>
  <si>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</si>
  <si>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</si>
  <si>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</si>
  <si>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</si>
  <si>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</si>
  <si>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</si>
  <si>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</si>
  <si>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</si>
  <si>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</si>
  <si>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</si>
  <si>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</si>
  <si>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</si>
  <si>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</si>
  <si>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</si>
  <si>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</si>
  <si>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</si>
  <si>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</si>
  <si>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</si>
  <si>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</si>
  <si>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</si>
  <si>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</si>
  <si>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</si>
  <si>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</si>
  <si>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</si>
  <si>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</si>
  <si>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</si>
  <si>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</si>
  <si>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</si>
  <si>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</si>
  <si>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</si>
  <si>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</si>
  <si>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</si>
  <si>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</si>
  <si>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</si>
  <si>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</si>
  <si>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</si>
  <si>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</si>
  <si>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</si>
  <si>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</si>
  <si>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</si>
  <si>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</si>
  <si>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</si>
  <si>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</si>
  <si>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</si>
  <si>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</si>
  <si>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</si>
  <si>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</si>
  <si>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</si>
  <si>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</si>
  <si>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</si>
  <si>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</si>
  <si>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</si>
  <si>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</si>
  <si>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</si>
  <si>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</si>
  <si>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</si>
  <si>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</si>
  <si>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</si>
  <si>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</si>
  <si>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</si>
  <si>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</si>
  <si>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</si>
  <si>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</si>
  <si>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</si>
  <si>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</si>
  <si>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</si>
  <si>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</si>
  <si>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</si>
  <si>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</si>
  <si>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</si>
  <si>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</si>
  <si>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</si>
  <si>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</si>
  <si>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</si>
  <si>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</si>
  <si>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</si>
  <si>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</si>
  <si>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</si>
  <si>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</si>
  <si>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</si>
  <si>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</si>
  <si>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</si>
  <si>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</si>
  <si>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</si>
  <si>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</si>
  <si>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</si>
  <si>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</si>
  <si>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</si>
  <si>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</si>
  <si>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</si>
  <si>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</si>
  <si>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</si>
  <si>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</si>
  <si>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</si>
  <si>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</si>
  <si>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</si>
  <si>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</si>
  <si>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</si>
  <si>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</si>
  <si>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</si>
  <si>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</si>
  <si>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</si>
  <si>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</si>
  <si>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</si>
  <si>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</si>
  <si>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</si>
  <si>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</si>
  <si>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</si>
  <si>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</si>
  <si>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</si>
  <si>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</si>
  <si>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</si>
  <si>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</si>
  <si>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</si>
  <si>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</si>
  <si>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</si>
  <si>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</si>
  <si>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</si>
  <si>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</si>
  <si>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</si>
  <si>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</si>
  <si>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</si>
  <si>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</si>
  <si>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</si>
  <si>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</si>
  <si>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</si>
  <si>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</si>
  <si>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</si>
  <si>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</si>
  <si>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</si>
  <si>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</si>
  <si>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</si>
  <si>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</si>
  <si>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</si>
  <si>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</si>
  <si>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</si>
  <si>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</si>
  <si>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</si>
  <si>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</si>
  <si>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</si>
  <si>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</si>
  <si>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</si>
  <si>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</si>
  <si>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</si>
  <si>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</si>
  <si>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</si>
  <si>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</si>
  <si>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</si>
  <si>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</si>
  <si>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</si>
  <si>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</si>
  <si>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</si>
  <si>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</si>
  <si>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</si>
  <si>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</si>
  <si>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</si>
  <si>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</si>
  <si>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</si>
  <si>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</si>
  <si>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</si>
  <si>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</si>
  <si>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</si>
  <si>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</si>
  <si>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</si>
  <si>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</si>
  <si>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</si>
  <si>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</si>
  <si>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</si>
  <si>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</si>
  <si>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</si>
  <si>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</si>
  <si>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</si>
  <si>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</si>
  <si>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</si>
  <si>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</si>
  <si>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</si>
  <si>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</si>
  <si>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</si>
  <si>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</si>
  <si>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</si>
  <si>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</si>
  <si>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</si>
  <si>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</si>
  <si>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</si>
  <si>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</si>
  <si>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</si>
  <si>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</si>
  <si>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</si>
  <si>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</si>
  <si>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</si>
  <si>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</si>
  <si>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</si>
  <si>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</si>
  <si>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</si>
  <si>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</si>
  <si>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</si>
  <si>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</si>
  <si>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</si>
  <si>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</si>
  <si>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</si>
  <si>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</si>
  <si>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</si>
  <si>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</si>
  <si>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</si>
  <si>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</si>
  <si>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</si>
  <si>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</si>
  <si>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</si>
  <si>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</si>
  <si>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</si>
  <si>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</si>
  <si>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</si>
  <si>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</si>
  <si>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</si>
  <si>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</si>
  <si>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</si>
  <si>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</si>
  <si>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</si>
  <si>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</si>
  <si>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</si>
  <si>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</si>
  <si>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</si>
  <si>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</si>
  <si>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</si>
  <si>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</si>
  <si>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</si>
  <si>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</si>
  <si>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</si>
  <si>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</si>
  <si>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</si>
  <si>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</si>
  <si>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</si>
  <si>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</si>
  <si>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</si>
  <si>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</si>
  <si>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</si>
  <si>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</si>
  <si>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</si>
  <si>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</si>
  <si>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</si>
  <si>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</si>
  <si>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</si>
  <si>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</si>
  <si>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</si>
  <si>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</si>
  <si>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</si>
  <si>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</si>
  <si>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</si>
  <si>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</si>
  <si>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</si>
  <si>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</si>
  <si>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</si>
  <si>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</si>
  <si>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</si>
  <si>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</si>
  <si>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</si>
  <si>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</si>
  <si>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</si>
  <si>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</si>
  <si>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</si>
  <si>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</si>
  <si>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</si>
  <si>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</si>
  <si>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</si>
  <si>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</si>
  <si>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</si>
  <si>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</si>
  <si>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</si>
  <si>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</si>
  <si>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</si>
  <si>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</si>
  <si>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</si>
  <si>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</si>
  <si>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</si>
  <si>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</si>
  <si>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</si>
  <si>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</si>
  <si>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</si>
  <si>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</si>
  <si>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</si>
  <si>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</si>
  <si>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</si>
  <si>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</si>
  <si>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</si>
  <si>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</si>
  <si>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</si>
  <si>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</si>
  <si>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</si>
  <si>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</si>
  <si>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</si>
  <si>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</si>
  <si>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</si>
  <si>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</si>
  <si>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</si>
  <si>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</si>
  <si>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</si>
  <si>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</si>
  <si>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</si>
  <si>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</si>
  <si>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</si>
  <si>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</si>
  <si>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</si>
  <si>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</si>
  <si>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</si>
  <si>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</si>
  <si>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</si>
  <si>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</si>
  <si>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</si>
  <si>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</si>
  <si>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</si>
  <si>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</si>
  <si>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</si>
  <si>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</si>
  <si>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</si>
  <si>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</si>
  <si>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</si>
  <si>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</si>
  <si>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</si>
  <si>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</si>
  <si>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</si>
  <si>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</si>
  <si>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</si>
  <si>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</si>
  <si>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</si>
  <si>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</si>
  <si>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</si>
  <si>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</si>
  <si>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</si>
  <si>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</si>
  <si>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</si>
  <si>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</si>
  <si>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</si>
  <si>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</si>
  <si>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</si>
  <si>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</si>
  <si>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</si>
  <si>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</si>
  <si>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</si>
  <si>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</si>
  <si>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</si>
  <si>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</si>
  <si>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</si>
  <si>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</si>
  <si>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</si>
  <si>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</si>
  <si>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</si>
  <si>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</si>
  <si>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</si>
  <si>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</si>
  <si>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</si>
  <si>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</si>
  <si>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</si>
  <si>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</si>
  <si>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</si>
  <si>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</si>
  <si>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</si>
  <si>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</si>
  <si>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</si>
  <si>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</si>
  <si>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</si>
  <si>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</si>
  <si>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</si>
  <si>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</si>
  <si>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</si>
  <si>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</si>
  <si>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</si>
  <si>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</si>
  <si>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</si>
  <si>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</si>
  <si>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</si>
  <si>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</si>
  <si>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</si>
  <si>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</si>
  <si>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</si>
  <si>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</si>
  <si>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</si>
  <si>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</si>
  <si>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</si>
  <si>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</si>
  <si>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</si>
  <si>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</si>
  <si>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</si>
  <si>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</si>
  <si>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</si>
  <si>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</si>
  <si>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</si>
  <si>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</si>
  <si>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</si>
  <si>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</si>
  <si>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</si>
  <si>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</si>
  <si>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</si>
  <si>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</si>
  <si>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</si>
  <si>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</si>
  <si>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</si>
  <si>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</si>
  <si>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</si>
  <si>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</si>
  <si>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</si>
  <si>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</si>
  <si>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</si>
  <si>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</si>
  <si>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</si>
  <si>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</si>
  <si>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</si>
  <si>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</si>
  <si>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</si>
  <si>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</si>
  <si>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</si>
  <si>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</si>
  <si>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</si>
  <si>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</si>
  <si>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</si>
  <si>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</si>
  <si>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</si>
  <si>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</si>
  <si>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</si>
  <si>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</si>
  <si>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</si>
  <si>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</si>
  <si>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</si>
  <si>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</si>
  <si>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</si>
  <si>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</si>
  <si>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</si>
  <si>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</si>
  <si>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</si>
  <si>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</si>
  <si>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</si>
  <si>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</si>
  <si>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</si>
  <si>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</si>
  <si>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</si>
  <si>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</si>
  <si>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</si>
  <si>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</si>
  <si>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</si>
  <si>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</si>
  <si>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</si>
  <si>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</si>
  <si>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</si>
  <si>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</si>
  <si>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</si>
  <si>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</si>
  <si>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</si>
  <si>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</si>
  <si>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</si>
  <si>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</si>
  <si>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</si>
  <si>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</si>
  <si>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</si>
  <si>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</si>
  <si>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</si>
  <si>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</si>
  <si>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</si>
  <si>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</si>
  <si>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</si>
  <si>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</si>
  <si>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</si>
  <si>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</si>
  <si>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</si>
  <si>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</si>
  <si>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</si>
  <si>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</si>
  <si>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</si>
  <si>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</si>
  <si>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</si>
  <si>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</si>
  <si>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</si>
  <si>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</si>
  <si>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</si>
  <si>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</si>
  <si>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</si>
  <si>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</si>
  <si>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</si>
  <si>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</si>
  <si>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</si>
  <si>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</si>
  <si>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</si>
  <si>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</si>
  <si>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</si>
  <si>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</si>
  <si>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</si>
  <si>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</si>
  <si>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</si>
  <si>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</si>
  <si>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</si>
  <si>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</si>
  <si>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</si>
  <si>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</si>
  <si>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</si>
  <si>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</si>
  <si>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</si>
  <si>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</si>
  <si>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</si>
  <si>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</si>
  <si>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</si>
  <si>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</si>
  <si>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</si>
  <si>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</si>
  <si>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</si>
  <si>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</si>
  <si>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</si>
  <si>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</si>
  <si>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</si>
  <si>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</si>
  <si>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</si>
  <si>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</si>
  <si>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</si>
  <si>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</si>
  <si>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</si>
  <si>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</si>
  <si>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</si>
  <si>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</si>
  <si>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</si>
  <si>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</si>
  <si>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</si>
  <si>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</si>
  <si>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</si>
  <si>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</si>
  <si>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</si>
  <si>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</si>
  <si>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</si>
  <si>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</si>
  <si>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</si>
  <si>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</si>
  <si>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</si>
  <si>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</si>
  <si>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</si>
  <si>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</si>
  <si>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</si>
  <si>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</si>
  <si>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</si>
  <si>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</si>
  <si>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</si>
  <si>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</si>
  <si>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</si>
  <si>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</si>
  <si>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</si>
  <si>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</si>
  <si>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</si>
  <si>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</si>
  <si>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</si>
  <si>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</si>
  <si>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</si>
  <si>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</si>
  <si>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</si>
  <si>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</si>
  <si>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</si>
  <si>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</si>
  <si>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</si>
  <si>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</si>
  <si>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</si>
  <si>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</si>
  <si>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</si>
  <si>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</si>
  <si>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</si>
  <si>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</si>
  <si>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</si>
  <si>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</si>
  <si>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</si>
  <si>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</si>
  <si>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</si>
  <si>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</si>
  <si>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</si>
  <si>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</si>
  <si>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</si>
  <si>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</si>
  <si>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</si>
  <si>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</si>
  <si>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</si>
  <si>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</si>
  <si>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</si>
  <si>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</si>
  <si>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</si>
  <si>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</si>
  <si>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</si>
  <si>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</si>
  <si>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</si>
  <si>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</si>
  <si>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</si>
  <si>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</si>
  <si>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</si>
  <si>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</si>
  <si>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</si>
  <si>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</si>
  <si>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</si>
  <si>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</si>
  <si>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</si>
  <si>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</si>
  <si>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</si>
  <si>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</si>
  <si>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</si>
  <si>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</si>
  <si>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</si>
  <si>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</si>
  <si>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</si>
  <si>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</si>
  <si>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</si>
  <si>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</si>
  <si>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</si>
  <si>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</si>
  <si>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</si>
  <si>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</si>
  <si>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</si>
  <si>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</si>
  <si>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</si>
  <si>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</si>
  <si>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</si>
  <si>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</si>
  <si>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</si>
  <si>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</si>
  <si>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</si>
  <si>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</si>
  <si>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</si>
  <si>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</si>
  <si>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</si>
  <si>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</si>
  <si>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</si>
  <si>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</si>
  <si>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</si>
  <si>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</si>
  <si>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</si>
  <si>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</si>
  <si>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</si>
  <si>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</si>
  <si>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</si>
  <si>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</si>
  <si>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</si>
  <si>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</si>
  <si>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</si>
  <si>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</si>
  <si>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</si>
  <si>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</si>
  <si>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</si>
  <si>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</si>
  <si>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</si>
  <si>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</si>
  <si>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</si>
  <si>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</si>
  <si>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</si>
  <si>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</si>
  <si>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</si>
  <si>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</si>
  <si>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</si>
  <si>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</si>
  <si>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</si>
  <si>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</si>
  <si>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</si>
  <si>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</si>
  <si>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</si>
  <si>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</si>
  <si>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</si>
  <si>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</si>
  <si>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</si>
  <si>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</si>
  <si>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</si>
  <si>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</si>
  <si>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</si>
  <si>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</si>
  <si>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</si>
  <si>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</si>
  <si>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</si>
  <si>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</si>
  <si>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</si>
  <si>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</si>
  <si>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</si>
  <si>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</si>
  <si>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</si>
  <si>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</si>
  <si>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</si>
  <si>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</si>
  <si>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</si>
  <si>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</si>
  <si>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</si>
  <si>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</si>
  <si>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</si>
  <si>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</si>
  <si>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</si>
  <si>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</si>
  <si>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</si>
  <si>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</si>
  <si>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</si>
  <si>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</si>
  <si>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</si>
  <si>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</si>
  <si>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</si>
  <si>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</si>
  <si>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</si>
  <si>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</si>
  <si>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</si>
  <si>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</si>
  <si>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</si>
  <si>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</si>
  <si>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</si>
  <si>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</si>
  <si>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</si>
  <si>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</si>
  <si>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</si>
  <si>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</si>
  <si>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</si>
  <si>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</si>
  <si>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</si>
  <si>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</si>
  <si>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</si>
  <si>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</si>
  <si>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</si>
  <si>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</si>
  <si>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</si>
  <si>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</si>
  <si>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</si>
  <si>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</si>
  <si>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</si>
  <si>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</si>
  <si>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</si>
  <si>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</si>
  <si>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</si>
  <si>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</si>
  <si>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</si>
  <si>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</si>
  <si>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</si>
  <si>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</si>
  <si>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</si>
  <si>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</si>
  <si>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</si>
  <si>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</si>
  <si>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</si>
  <si>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</si>
  <si>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</si>
  <si>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</si>
  <si>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</si>
  <si>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</si>
  <si>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</si>
  <si>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</si>
  <si>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</si>
  <si>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</si>
  <si>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</si>
  <si>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</si>
  <si>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</si>
  <si>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</si>
  <si>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</si>
  <si>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</si>
  <si>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</si>
  <si>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</si>
  <si>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</si>
  <si>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</si>
  <si>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</si>
  <si>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</si>
  <si>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</si>
  <si>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</si>
  <si>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</si>
  <si>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</si>
  <si>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</si>
  <si>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</si>
  <si>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</si>
  <si>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</si>
  <si>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</si>
  <si>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</si>
  <si>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</si>
  <si>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</si>
  <si>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</si>
  <si>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</si>
  <si>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</si>
  <si>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</si>
  <si>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</si>
  <si>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</si>
  <si>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</si>
  <si>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</si>
  <si>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</si>
  <si>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</si>
  <si>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</si>
  <si>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</si>
  <si>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</si>
  <si>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</si>
  <si>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</si>
  <si>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</si>
  <si>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</si>
  <si>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</si>
  <si>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</si>
  <si>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</si>
  <si>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</si>
  <si>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</si>
  <si>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</si>
  <si>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</si>
  <si>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</si>
  <si>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</si>
  <si>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</si>
  <si>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</si>
  <si>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</si>
  <si>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</si>
  <si>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</si>
  <si>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</si>
  <si>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</si>
  <si>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</si>
  <si>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</si>
  <si>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</si>
  <si>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</si>
  <si>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</si>
  <si>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</si>
  <si>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</si>
  <si>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</si>
  <si>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</si>
  <si>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</si>
  <si>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</si>
  <si>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</si>
  <si>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</si>
  <si>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</si>
  <si>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</si>
  <si>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</si>
  <si>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</si>
  <si>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</si>
  <si>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</si>
  <si>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</si>
  <si>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</si>
  <si>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</si>
  <si>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</si>
  <si>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</si>
  <si>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</si>
  <si>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</si>
  <si>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</si>
  <si>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</si>
  <si>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</si>
  <si>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</si>
  <si>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</si>
  <si>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</si>
  <si>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</si>
  <si>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</si>
  <si>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</si>
  <si>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</si>
  <si>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</si>
  <si>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</si>
  <si>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</si>
  <si>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</si>
  <si>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</si>
  <si>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</si>
  <si>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</si>
  <si>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</si>
  <si>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</si>
  <si>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</si>
  <si>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</si>
  <si>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</si>
  <si>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</si>
  <si>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</si>
  <si>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</si>
  <si>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</si>
  <si>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</si>
  <si>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</si>
  <si>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</si>
  <si>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</si>
  <si>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</si>
  <si>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</si>
  <si>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</si>
  <si>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</si>
  <si>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</si>
  <si>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</si>
  <si>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</si>
  <si>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</si>
  <si>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</si>
  <si>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</si>
  <si>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</si>
  <si>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</si>
  <si>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</si>
  <si>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</si>
  <si>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</si>
  <si>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</si>
  <si>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</si>
  <si>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</si>
  <si>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</si>
  <si>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</si>
  <si>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</si>
  <si>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</si>
  <si>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</si>
  <si>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</si>
  <si>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</si>
  <si>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</si>
  <si>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</si>
  <si>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</si>
  <si>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</si>
  <si>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</si>
  <si>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</si>
  <si>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</si>
  <si>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</si>
  <si>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</si>
  <si>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</si>
  <si>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</si>
  <si>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</si>
  <si>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</si>
  <si>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</si>
  <si>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</si>
  <si>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</si>
  <si>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</si>
  <si>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</si>
  <si>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</si>
  <si>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</si>
  <si>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</si>
  <si>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</si>
  <si>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</si>
  <si>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</si>
  <si>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</si>
  <si>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</si>
  <si>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</si>
  <si>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</si>
  <si>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</si>
  <si>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</si>
  <si>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</si>
  <si>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</si>
  <si>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</si>
  <si>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</si>
  <si>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</si>
  <si>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</si>
  <si>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</si>
  <si>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</si>
  <si>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</si>
  <si>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</si>
  <si>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</si>
  <si>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</si>
  <si>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</si>
  <si>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</si>
  <si>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</si>
  <si>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</si>
  <si>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</si>
  <si>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</si>
  <si>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</si>
  <si>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</si>
  <si>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</si>
  <si>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</si>
  <si>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</si>
  <si>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</si>
  <si>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</si>
  <si>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</si>
  <si>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</si>
  <si>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</si>
  <si>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</si>
  <si>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</si>
  <si>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</si>
  <si>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</si>
  <si>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</si>
  <si>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</si>
  <si>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</si>
  <si>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</si>
  <si>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</si>
  <si>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</si>
  <si>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</si>
  <si>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</si>
  <si>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</si>
  <si>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</si>
  <si>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</si>
  <si>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</si>
  <si>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</si>
  <si>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</si>
  <si>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</si>
  <si>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</si>
  <si>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</si>
  <si>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</si>
  <si>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</si>
  <si>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</si>
  <si>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</si>
  <si>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</si>
  <si>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</si>
  <si>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</si>
  <si>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</si>
  <si>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</si>
  <si>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</si>
  <si>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</si>
  <si>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</si>
  <si>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</si>
  <si>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</si>
  <si>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</si>
  <si>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</si>
  <si>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</si>
  <si>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</si>
  <si>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</si>
  <si>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</si>
  <si>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</si>
  <si>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</si>
  <si>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</si>
  <si>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</si>
  <si>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</si>
  <si>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</si>
  <si>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</si>
  <si>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</si>
  <si>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</si>
  <si>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</si>
  <si>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</si>
  <si>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</si>
  <si>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</si>
  <si>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</si>
  <si>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</si>
  <si>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</si>
  <si>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</si>
  <si>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</si>
  <si>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</si>
  <si>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</si>
  <si>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</si>
  <si>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</si>
  <si>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</si>
  <si>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</si>
  <si>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</si>
  <si>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</si>
  <si>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</si>
  <si>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</si>
  <si>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</si>
  <si>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</si>
  <si>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</si>
  <si>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</si>
  <si>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</si>
  <si>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</si>
  <si>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</si>
  <si>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</si>
  <si>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</si>
  <si>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</si>
  <si>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</si>
  <si>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</si>
  <si>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</si>
  <si>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</si>
  <si>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</si>
  <si>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</si>
  <si>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</si>
  <si>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</si>
  <si>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</si>
  <si>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</si>
  <si>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</si>
  <si>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</si>
  <si>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</si>
  <si>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</si>
  <si>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</si>
  <si>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</si>
  <si>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</si>
  <si>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</si>
  <si>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</si>
  <si>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</si>
  <si>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</si>
  <si>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</si>
  <si>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</si>
  <si>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</si>
  <si>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</si>
  <si>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</si>
  <si>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</si>
  <si>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</si>
  <si>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</si>
  <si>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</si>
  <si>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</si>
  <si>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</si>
  <si>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</si>
  <si>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</si>
  <si>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</si>
  <si>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</si>
  <si>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</si>
  <si>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</si>
  <si>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</si>
  <si>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</si>
  <si>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</si>
  <si>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</si>
  <si>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</si>
  <si>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</si>
  <si>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</si>
  <si>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</si>
  <si>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</si>
  <si>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</si>
  <si>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</si>
  <si>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</si>
  <si>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</si>
  <si>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</si>
  <si>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</si>
  <si>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</si>
  <si>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</si>
  <si>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</si>
  <si>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</si>
  <si>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</si>
  <si>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</si>
  <si>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</si>
  <si>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</si>
  <si>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</si>
  <si>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</si>
  <si>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</si>
  <si>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</si>
  <si>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</si>
  <si>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</si>
  <si>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</si>
  <si>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</si>
  <si>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</si>
  <si>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</si>
  <si>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</si>
  <si>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</si>
  <si>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</si>
  <si>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</si>
  <si>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</si>
  <si>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</si>
  <si>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</si>
  <si>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</si>
  <si>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</si>
  <si>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</si>
  <si>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</si>
  <si>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</si>
  <si>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</si>
  <si>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</si>
  <si>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</si>
  <si>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</si>
  <si>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</si>
  <si>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</si>
  <si>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</si>
  <si>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</si>
  <si>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</si>
  <si>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</si>
  <si>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</si>
  <si>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</si>
  <si>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</si>
  <si>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</si>
  <si>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</si>
  <si>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</si>
  <si>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</si>
  <si>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</si>
  <si>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</si>
  <si>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</si>
  <si>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</si>
  <si>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</si>
  <si>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</si>
  <si>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</si>
  <si>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</si>
  <si>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</si>
  <si>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</si>
  <si>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</si>
  <si>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</si>
  <si>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</si>
  <si>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</si>
  <si>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</si>
  <si>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</si>
  <si>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</si>
  <si>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</si>
  <si>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</si>
  <si>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</si>
  <si>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</si>
  <si>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</si>
  <si>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</si>
  <si>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</si>
  <si>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</si>
  <si>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</si>
  <si>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</si>
  <si>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</si>
  <si>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</si>
  <si>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</si>
  <si>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</si>
  <si>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</si>
  <si>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</si>
  <si>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</si>
  <si>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</si>
  <si>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</si>
  <si>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</si>
  <si>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</si>
  <si>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</si>
  <si>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</si>
  <si>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</si>
  <si>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</si>
  <si>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</si>
  <si>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</si>
  <si>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</si>
  <si>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</si>
  <si>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</si>
  <si>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</si>
  <si>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</si>
  <si>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</si>
  <si>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</si>
  <si>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</si>
  <si>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</si>
  <si>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</si>
  <si>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</si>
  <si>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</si>
  <si>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</si>
  <si>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</si>
  <si>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</si>
  <si>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</si>
  <si>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</si>
  <si>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</si>
  <si>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</si>
  <si>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</si>
  <si>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</si>
  <si>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</si>
  <si>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</si>
  <si>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</si>
  <si>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</si>
  <si>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</si>
  <si>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</si>
  <si>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</si>
  <si>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</si>
  <si>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</si>
  <si>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</si>
  <si>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</si>
  <si>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</si>
  <si>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</si>
  <si>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</si>
  <si>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</si>
  <si>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</si>
  <si>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</si>
  <si>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</si>
  <si>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</si>
  <si>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</si>
  <si>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</si>
  <si>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</si>
  <si>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</si>
  <si>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</si>
  <si>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</si>
  <si>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</si>
  <si>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</si>
  <si>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</si>
  <si>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</si>
  <si>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</si>
  <si>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</si>
  <si>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</si>
  <si>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</si>
  <si>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</si>
  <si>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</si>
  <si>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</si>
  <si>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</si>
  <si>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</si>
  <si>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</si>
  <si>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</si>
  <si>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</si>
  <si>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</si>
  <si>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</si>
  <si>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</si>
  <si>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</si>
  <si>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</si>
  <si>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</si>
  <si>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</si>
  <si>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</si>
  <si>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</si>
  <si>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</si>
  <si>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</si>
  <si>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</si>
  <si>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</si>
  <si>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</si>
  <si>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</si>
  <si>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</si>
  <si>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</si>
  <si>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</si>
  <si>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</si>
  <si>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</si>
  <si>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</si>
  <si>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</si>
  <si>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</si>
  <si>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</si>
  <si>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</si>
  <si>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</si>
  <si>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</si>
  <si>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</si>
  <si>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</si>
  <si>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</si>
  <si>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</si>
  <si>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</si>
  <si>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</si>
  <si>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</si>
  <si>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</si>
  <si>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</si>
  <si>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</si>
  <si>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</si>
  <si>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</si>
  <si>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</si>
  <si>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</si>
  <si>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</si>
  <si>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</si>
  <si>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</si>
  <si>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</si>
  <si>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</si>
  <si>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</si>
  <si>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</si>
  <si>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</si>
  <si>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</si>
  <si>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</si>
  <si>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</si>
  <si>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</si>
  <si>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</si>
  <si>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</si>
  <si>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</si>
  <si>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</si>
  <si>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</si>
  <si>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</si>
  <si>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</si>
  <si>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</si>
  <si>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</si>
  <si>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</si>
  <si>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</si>
  <si>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</si>
  <si>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</si>
  <si>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</si>
  <si>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</si>
  <si>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</si>
  <si>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</si>
  <si>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</si>
  <si>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</si>
  <si>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</si>
  <si>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</si>
  <si>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</si>
  <si>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</si>
  <si>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</si>
  <si>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</si>
  <si>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</si>
  <si>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</si>
  <si>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</si>
  <si>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</si>
  <si>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</si>
  <si>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</si>
  <si>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</si>
  <si>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</si>
  <si>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</si>
  <si>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</si>
  <si>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</si>
  <si>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</si>
  <si>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</si>
  <si>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</si>
  <si>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</si>
  <si>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</si>
  <si>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</si>
  <si>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</si>
  <si>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</si>
  <si>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</si>
  <si>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</si>
  <si>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</si>
  <si>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</si>
  <si>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</si>
  <si>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</si>
  <si>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</si>
  <si>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</si>
  <si>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</si>
  <si>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</si>
  <si>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</si>
  <si>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</si>
  <si>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</si>
  <si>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</si>
  <si>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</si>
  <si>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</si>
  <si>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</si>
  <si>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</si>
  <si>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</si>
  <si>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</si>
  <si>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</si>
  <si>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</si>
  <si>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</si>
  <si>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</si>
  <si>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</si>
  <si>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</si>
  <si>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</si>
  <si>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</si>
  <si>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</si>
  <si>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</si>
  <si>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</si>
  <si>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</si>
  <si>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</si>
  <si>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</si>
  <si>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</si>
  <si>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</si>
  <si>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</si>
  <si>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</si>
  <si>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</si>
  <si>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</si>
  <si>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</si>
  <si>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</si>
  <si>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</si>
  <si>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</si>
  <si>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</si>
  <si>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</si>
  <si>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</si>
  <si>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</si>
  <si>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</si>
  <si>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</si>
  <si>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</si>
  <si>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</si>
  <si>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</si>
  <si>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</si>
  <si>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</si>
  <si>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</si>
  <si>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</si>
  <si>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</si>
  <si>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</si>
  <si>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</si>
  <si>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</si>
  <si>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</si>
  <si>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</si>
  <si>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</si>
  <si>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</si>
  <si>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</si>
  <si>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</si>
  <si>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</si>
  <si>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</si>
  <si>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</si>
  <si>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</si>
  <si>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</si>
  <si>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</si>
  <si>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</si>
  <si>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</si>
  <si>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</si>
  <si>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</si>
  <si>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</si>
  <si>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</si>
  <si>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</si>
  <si>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</si>
  <si>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</si>
  <si>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</si>
  <si>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</si>
  <si>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</si>
  <si>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</si>
  <si>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</si>
  <si>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</si>
  <si>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</si>
  <si>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</si>
  <si>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</si>
  <si>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</si>
  <si>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</si>
  <si>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</si>
  <si>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</si>
  <si>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</si>
  <si>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</si>
  <si>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</si>
  <si>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</si>
  <si>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</si>
  <si>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</si>
  <si>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</si>
  <si>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</si>
  <si>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</si>
  <si>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</si>
  <si>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</si>
  <si>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</si>
  <si>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</si>
  <si>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</si>
  <si>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</si>
  <si>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</si>
  <si>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</si>
  <si>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</si>
  <si>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</si>
  <si>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</si>
  <si>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</si>
  <si>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</si>
  <si>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</si>
  <si>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</si>
  <si>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</si>
  <si>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</si>
  <si>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</si>
  <si>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</si>
  <si>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</si>
  <si>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</si>
  <si>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</si>
  <si>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</si>
  <si>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</si>
  <si>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</si>
  <si>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</si>
  <si>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</si>
  <si>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</si>
  <si>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</si>
  <si>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</si>
  <si>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</si>
  <si>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</si>
  <si>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</si>
  <si>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</si>
  <si>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</si>
  <si>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</si>
  <si>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</si>
  <si>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</si>
  <si>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</si>
  <si>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</si>
  <si>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</si>
  <si>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</si>
  <si>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</si>
  <si>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</si>
  <si>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</si>
  <si>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</si>
  <si>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</si>
  <si>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</si>
  <si>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</si>
  <si>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</si>
  <si>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</si>
  <si>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</si>
  <si>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</si>
  <si>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</si>
  <si>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</si>
  <si>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</si>
  <si>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</si>
  <si>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</si>
  <si>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</si>
  <si>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</si>
  <si>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</si>
  <si>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</si>
  <si>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</si>
  <si>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</si>
  <si>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</si>
  <si>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</si>
  <si>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</si>
  <si>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</si>
  <si>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</si>
  <si>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</si>
  <si>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</si>
  <si>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</si>
  <si>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</si>
  <si>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</si>
  <si>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</si>
  <si>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</si>
  <si>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</si>
  <si>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</si>
  <si>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</si>
  <si>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</si>
  <si>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</si>
  <si>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</si>
  <si>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</si>
  <si>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</si>
  <si>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</si>
  <si>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</si>
  <si>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</si>
  <si>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</si>
  <si>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</si>
  <si>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</si>
  <si>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</si>
  <si>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</si>
  <si>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</si>
  <si>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</si>
  <si>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</si>
  <si>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</si>
  <si>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</si>
  <si>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</si>
  <si>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</si>
  <si>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</si>
  <si>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</si>
  <si>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</si>
  <si>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</si>
  <si>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</si>
  <si>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</si>
  <si>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</si>
  <si>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</si>
  <si>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</si>
  <si>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</si>
  <si>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</si>
  <si>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</si>
  <si>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</si>
  <si>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</si>
  <si>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</si>
  <si>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</si>
  <si>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</si>
  <si>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</si>
  <si>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</si>
  <si>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</si>
  <si>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</si>
  <si>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</si>
  <si>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</si>
  <si>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</si>
  <si>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</si>
  <si>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</si>
  <si>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</si>
  <si>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</si>
  <si>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</si>
  <si>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</si>
  <si>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</si>
  <si>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</si>
  <si>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</si>
  <si>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</si>
  <si>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</si>
  <si>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</si>
  <si>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</si>
  <si>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</si>
  <si>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</si>
  <si>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</si>
  <si>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</si>
  <si>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</si>
  <si>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</si>
  <si>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</si>
  <si>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</si>
  <si>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</si>
  <si>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</si>
  <si>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</si>
  <si>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</si>
  <si>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</si>
  <si>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</si>
  <si>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</si>
  <si>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</si>
  <si>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</si>
  <si>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</si>
  <si>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</si>
  <si>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</si>
  <si>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</si>
  <si>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</si>
  <si>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</si>
  <si>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</si>
  <si>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</si>
  <si>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</si>
  <si>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</si>
  <si>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</si>
  <si>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</si>
  <si>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</si>
  <si>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</si>
  <si>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</si>
  <si>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</si>
  <si>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</si>
  <si>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</si>
  <si>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</si>
  <si>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</si>
  <si>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</si>
  <si>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</si>
  <si>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</si>
  <si>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</si>
  <si>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</si>
  <si>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</si>
  <si>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</si>
  <si>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</si>
  <si>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</si>
  <si>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</si>
  <si>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</si>
  <si>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</si>
  <si>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</si>
  <si>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</si>
  <si>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</si>
  <si>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</si>
  <si>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</si>
  <si>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</si>
  <si>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</si>
  <si>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</si>
  <si>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</si>
  <si>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</si>
  <si>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</si>
  <si>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</si>
  <si>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</si>
  <si>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</si>
  <si>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</si>
  <si>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</si>
  <si>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</si>
  <si>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</si>
  <si>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</si>
  <si>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</si>
  <si>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</si>
  <si>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</si>
  <si>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</si>
  <si>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</si>
  <si>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</si>
  <si>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</si>
  <si>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</si>
  <si>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</si>
  <si>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</si>
  <si>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</si>
  <si>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</si>
  <si>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</si>
  <si>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</si>
  <si>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</si>
  <si>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</si>
  <si>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</si>
  <si>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</si>
  <si>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</si>
  <si>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</si>
  <si>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</si>
  <si>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</si>
  <si>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</si>
  <si>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</si>
  <si>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</si>
  <si>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</si>
  <si>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</si>
  <si>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</si>
  <si>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</si>
  <si>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</si>
  <si>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</si>
  <si>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</si>
  <si>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</si>
  <si>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</si>
  <si>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</si>
  <si>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</si>
  <si>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</si>
  <si>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</si>
  <si>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</si>
  <si>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</si>
  <si>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</si>
  <si>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</si>
  <si>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</si>
  <si>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</si>
  <si>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</si>
  <si>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</si>
  <si>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</si>
  <si>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</si>
  <si>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</si>
  <si>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</si>
  <si>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</si>
  <si>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</si>
  <si>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</si>
  <si>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</si>
  <si>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</si>
  <si>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</si>
  <si>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</si>
  <si>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</si>
  <si>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</si>
  <si>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</si>
  <si>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</si>
  <si>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</si>
  <si>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</si>
  <si>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</si>
  <si>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</si>
  <si>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</si>
  <si>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</si>
  <si>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</si>
  <si>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</si>
  <si>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</si>
  <si>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</si>
  <si>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</si>
  <si>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</si>
  <si>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</si>
  <si>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</si>
  <si>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</si>
  <si>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</si>
  <si>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</si>
  <si>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</si>
  <si>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</si>
  <si>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</si>
  <si>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</si>
  <si>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</si>
  <si>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</si>
  <si>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</si>
  <si>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</si>
  <si>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</si>
  <si>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</si>
  <si>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</si>
  <si>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</si>
  <si>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</si>
  <si>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</si>
  <si>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</si>
  <si>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</si>
  <si>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</si>
  <si>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</si>
  <si>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</si>
  <si>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</si>
  <si>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</si>
  <si>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</si>
  <si>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</si>
  <si>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</si>
  <si>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</si>
  <si>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</si>
  <si>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</si>
  <si>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</si>
  <si>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</si>
  <si>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</si>
  <si>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</si>
  <si>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</si>
  <si>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</si>
  <si>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</si>
  <si>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</si>
  <si>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</si>
  <si>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</si>
  <si>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</si>
  <si>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</si>
  <si>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</si>
  <si>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</si>
  <si>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</si>
  <si>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</si>
  <si>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</si>
  <si>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</si>
  <si>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</si>
  <si>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</si>
  <si>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</si>
  <si>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</si>
  <si>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</si>
  <si>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</si>
  <si>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</si>
  <si>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</si>
  <si>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</si>
  <si>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</si>
  <si>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</si>
  <si>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</si>
  <si>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</si>
  <si>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</si>
  <si>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</si>
  <si>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</si>
  <si>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</si>
  <si>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</si>
  <si>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</si>
  <si>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</si>
  <si>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</si>
  <si>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</si>
  <si>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</si>
  <si>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</si>
  <si>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</si>
  <si>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</si>
  <si>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</si>
  <si>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</si>
  <si>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</si>
  <si>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</si>
  <si>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</si>
  <si>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</si>
  <si>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</si>
  <si>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</si>
  <si>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</si>
  <si>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</si>
  <si>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</si>
  <si>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</si>
  <si>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</si>
  <si>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</si>
  <si>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</si>
  <si>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</si>
  <si>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</si>
  <si>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</si>
  <si>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</si>
  <si>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</si>
  <si>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</si>
  <si>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</si>
  <si>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</si>
  <si>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</si>
  <si>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</si>
  <si>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</si>
  <si>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</si>
  <si>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</si>
  <si>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</si>
  <si>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</si>
  <si>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</si>
  <si>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</si>
  <si>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</si>
  <si>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</si>
  <si>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</si>
  <si>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</si>
  <si>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</si>
  <si>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</si>
  <si>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</si>
  <si>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</si>
  <si>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</si>
  <si>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</si>
  <si>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</si>
  <si>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</si>
  <si>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</si>
  <si>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</si>
  <si>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</si>
  <si>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</si>
  <si>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</si>
  <si>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</si>
  <si>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</si>
  <si>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</si>
  <si>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</si>
  <si>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</si>
  <si>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</si>
  <si>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</si>
  <si>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</si>
  <si>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</si>
  <si>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</si>
  <si>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</si>
  <si>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</si>
  <si>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</si>
  <si>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</si>
  <si>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</si>
  <si>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</si>
  <si>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</si>
  <si>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</si>
  <si>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</si>
  <si>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</si>
  <si>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</si>
  <si>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</si>
  <si>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</si>
  <si>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</si>
  <si>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</si>
  <si>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</si>
  <si>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</si>
  <si>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</si>
  <si>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</si>
  <si>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</si>
  <si>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</si>
  <si>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</si>
  <si>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</si>
  <si>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</si>
  <si>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</si>
  <si>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</si>
  <si>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</si>
  <si>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</si>
  <si>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</si>
  <si>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</si>
  <si>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</si>
  <si>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</si>
  <si>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</si>
  <si>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</si>
  <si>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</si>
  <si>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</si>
  <si>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</si>
  <si>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</si>
  <si>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</si>
  <si>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</si>
  <si>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</si>
  <si>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</si>
  <si>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</si>
  <si>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</si>
  <si>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</si>
  <si>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</si>
  <si>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</si>
  <si>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</si>
  <si>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</si>
  <si>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</si>
  <si>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</si>
  <si>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</si>
  <si>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</si>
  <si>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</si>
  <si>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</si>
  <si>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</si>
  <si>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</si>
  <si>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</si>
  <si>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</si>
  <si>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</si>
  <si>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</si>
  <si>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</si>
  <si>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</si>
  <si>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</si>
  <si>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</si>
  <si>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</si>
  <si>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</si>
  <si>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</si>
  <si>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</si>
  <si>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</si>
  <si>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</si>
  <si>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</si>
  <si>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</si>
  <si>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</si>
  <si>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</si>
  <si>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</si>
  <si>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</si>
  <si>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</si>
  <si>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</si>
  <si>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</si>
  <si>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</si>
  <si>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</si>
  <si>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</si>
  <si>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</si>
  <si>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</si>
  <si>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</si>
  <si>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</si>
  <si>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</si>
  <si>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</si>
  <si>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</si>
  <si>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</si>
  <si>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</si>
  <si>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</si>
  <si>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</si>
  <si>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</si>
  <si>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</si>
  <si>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</si>
  <si>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</si>
  <si>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</si>
  <si>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</si>
  <si>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</si>
  <si>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</si>
  <si>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</si>
  <si>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</si>
  <si>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</si>
  <si>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</si>
  <si>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</si>
  <si>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</si>
  <si>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</si>
  <si>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</si>
  <si>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</si>
  <si>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</si>
  <si>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</si>
  <si>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</si>
  <si>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</si>
  <si>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</si>
  <si>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</si>
  <si>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</si>
  <si>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</si>
  <si>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</si>
  <si>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</si>
  <si>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</si>
  <si>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</si>
  <si>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</si>
  <si>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</si>
  <si>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</si>
  <si>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</si>
  <si>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</si>
  <si>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</si>
  <si>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</si>
  <si>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</si>
  <si>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</si>
  <si>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</si>
  <si>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</si>
  <si>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</si>
  <si>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</si>
  <si>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</si>
  <si>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</si>
  <si>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</si>
  <si>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</si>
  <si>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</si>
  <si>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</si>
  <si>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</si>
  <si>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</si>
  <si>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</si>
  <si>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</si>
  <si>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</si>
  <si>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</si>
  <si>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</si>
  <si>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</si>
  <si>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</si>
  <si>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</si>
  <si>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</si>
  <si>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</si>
  <si>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</si>
  <si>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</si>
  <si>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</si>
  <si>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</si>
  <si>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</si>
  <si>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</si>
  <si>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</si>
  <si>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</si>
  <si>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</si>
  <si>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</si>
  <si>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</si>
  <si>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</si>
  <si>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</si>
  <si>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</si>
  <si>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</si>
  <si>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</si>
  <si>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</si>
  <si>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</si>
  <si>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</si>
  <si>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</si>
  <si>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</si>
  <si>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</si>
  <si>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</si>
  <si>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</si>
  <si>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</si>
  <si>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</si>
  <si>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</si>
  <si>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</si>
  <si>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</si>
  <si>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</si>
  <si>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</si>
  <si>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</si>
  <si>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</si>
  <si>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</si>
  <si>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</si>
  <si>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</si>
  <si>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</si>
  <si>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</si>
  <si>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</si>
  <si>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</si>
  <si>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</si>
  <si>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</si>
  <si>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</si>
  <si>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</si>
  <si>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</si>
  <si>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</si>
  <si>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</si>
  <si>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</si>
  <si>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</si>
  <si>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</si>
  <si>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</si>
  <si>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</si>
  <si>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</si>
  <si>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</si>
  <si>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</si>
  <si>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</si>
  <si>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</si>
  <si>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</si>
  <si>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</si>
  <si>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</si>
  <si>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</si>
  <si>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</si>
  <si>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</si>
  <si>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</si>
  <si>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</si>
  <si>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</si>
  <si>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</si>
  <si>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</si>
  <si>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</si>
  <si>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</si>
  <si>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</si>
  <si>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</si>
  <si>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</si>
  <si>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</si>
  <si>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</si>
  <si>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</si>
  <si>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</si>
  <si>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</si>
  <si>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</si>
  <si>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</si>
  <si>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</si>
  <si>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</si>
  <si>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</si>
  <si>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</si>
  <si>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</si>
  <si>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</si>
  <si>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</si>
  <si>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</si>
  <si>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</si>
  <si>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</si>
  <si>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</si>
  <si>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</si>
  <si>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</si>
  <si>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</si>
  <si>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</si>
  <si>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</si>
  <si>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</si>
  <si>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</si>
  <si>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</si>
  <si>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</si>
  <si>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</si>
  <si>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</si>
  <si>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</si>
  <si>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</si>
  <si>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</si>
  <si>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</si>
  <si>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</si>
  <si>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</si>
  <si>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</si>
  <si>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</si>
  <si>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</si>
  <si>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</si>
  <si>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</si>
  <si>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</si>
  <si>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</si>
  <si>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</si>
  <si>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</si>
  <si>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</si>
  <si>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</si>
  <si>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</si>
  <si>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</si>
  <si>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</si>
  <si>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</si>
  <si>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</si>
  <si>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</si>
  <si>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</si>
  <si>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</si>
  <si>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</si>
  <si>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</si>
  <si>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</si>
  <si>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</si>
  <si>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</si>
  <si>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</si>
  <si>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</si>
  <si>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</si>
  <si>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</si>
  <si>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</si>
  <si>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</si>
  <si>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</si>
  <si>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</si>
  <si>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</si>
  <si>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</si>
  <si>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</si>
  <si>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</si>
  <si>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</si>
  <si>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</si>
  <si>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</si>
  <si>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</si>
  <si>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</si>
  <si>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</si>
  <si>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</si>
  <si>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</si>
  <si>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</si>
  <si>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</si>
  <si>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</si>
  <si>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</si>
  <si>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</si>
  <si>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</si>
  <si>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</si>
  <si>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</si>
  <si>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</si>
  <si>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</si>
  <si>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</si>
  <si>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</si>
  <si>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</si>
  <si>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</si>
  <si>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</si>
  <si>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</si>
  <si>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</si>
  <si>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</si>
  <si>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</si>
  <si>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</si>
  <si>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</si>
  <si>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</si>
  <si>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</si>
  <si>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</si>
  <si>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</si>
  <si>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</si>
  <si>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</si>
  <si>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</si>
  <si>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</si>
  <si>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</si>
  <si>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</si>
  <si>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</si>
  <si>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</si>
  <si>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</si>
  <si>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</si>
  <si>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</si>
  <si>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</si>
  <si>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</si>
  <si>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</si>
  <si>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</si>
  <si>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</si>
  <si>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</si>
  <si>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</si>
  <si>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</si>
  <si>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</si>
  <si>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</si>
  <si>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</si>
  <si>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</si>
  <si>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</si>
  <si>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</si>
  <si>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</si>
  <si>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</si>
  <si>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</si>
  <si>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</si>
  <si>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</si>
  <si>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</si>
  <si>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</si>
  <si>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</si>
  <si>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</si>
  <si>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</si>
  <si>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</si>
  <si>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</si>
  <si>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</si>
  <si>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</si>
  <si>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</si>
  <si>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</si>
  <si>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</si>
  <si>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</si>
  <si>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</si>
  <si>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</si>
  <si>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</si>
  <si>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</si>
  <si>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</si>
  <si>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</si>
  <si>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</si>
  <si>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</si>
  <si>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</si>
  <si>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</si>
  <si>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</si>
  <si>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</si>
  <si>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</si>
  <si>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</si>
  <si>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</si>
  <si>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</si>
  <si>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</si>
  <si>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</si>
  <si>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</si>
  <si>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</si>
  <si>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</si>
  <si>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</si>
  <si>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</si>
  <si>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</si>
  <si>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</si>
  <si>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</si>
  <si>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</si>
  <si>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</si>
  <si>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</si>
  <si>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</si>
  <si>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</si>
  <si>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</si>
  <si>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</si>
  <si>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</si>
  <si>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</si>
  <si>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</si>
  <si>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</si>
  <si>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</si>
  <si>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</si>
  <si>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</si>
  <si>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</si>
  <si>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</si>
  <si>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</si>
  <si>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</si>
  <si>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</si>
  <si>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</si>
  <si>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</si>
  <si>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</si>
  <si>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</si>
  <si>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</si>
  <si>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</si>
  <si>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</si>
  <si>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</si>
  <si>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</si>
  <si>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</si>
  <si>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</si>
  <si>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</si>
  <si>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</si>
  <si>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</si>
  <si>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</si>
  <si>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</si>
  <si>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</si>
  <si>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</si>
  <si>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</si>
  <si>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</si>
  <si>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</si>
  <si>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</si>
  <si>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</si>
  <si>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</si>
  <si>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</si>
  <si>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</si>
  <si>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</si>
  <si>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</si>
  <si>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</si>
  <si>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</si>
  <si>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</si>
  <si>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</si>
  <si>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</si>
  <si>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</si>
  <si>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</si>
  <si>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</si>
  <si>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</si>
  <si>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</si>
  <si>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</si>
  <si>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</si>
  <si>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</si>
  <si>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</si>
  <si>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</si>
  <si>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</si>
  <si>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</si>
  <si>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</si>
  <si>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</si>
  <si>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</si>
  <si>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</si>
  <si>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</si>
  <si>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</si>
  <si>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</si>
  <si>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</si>
  <si>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</si>
  <si>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</si>
  <si>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</si>
  <si>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</si>
  <si>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</si>
  <si>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</si>
  <si>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</si>
  <si>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</si>
  <si>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</si>
  <si>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</si>
  <si>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</si>
  <si>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</si>
  <si>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</si>
  <si>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</si>
  <si>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</si>
  <si>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</si>
  <si>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</si>
  <si>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</si>
  <si>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</si>
  <si>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</si>
  <si>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</si>
  <si>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</si>
  <si>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</si>
  <si>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</si>
  <si>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</si>
  <si>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</si>
  <si>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</si>
  <si>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</si>
  <si>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</si>
  <si>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</si>
  <si>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</si>
  <si>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</si>
  <si>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</si>
  <si>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</si>
  <si>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</si>
  <si>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</si>
  <si>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</si>
  <si>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</si>
  <si>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</si>
  <si>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</si>
  <si>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</si>
  <si>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</si>
  <si>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</si>
  <si>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</si>
  <si>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</si>
  <si>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</si>
  <si>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</si>
  <si>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</si>
  <si>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</si>
  <si>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</si>
  <si>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</si>
  <si>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</si>
  <si>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</si>
  <si>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</si>
  <si>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</si>
  <si>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</si>
  <si>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</si>
  <si>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</si>
  <si>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</si>
  <si>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</si>
  <si>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</si>
  <si>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</si>
  <si>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</si>
  <si>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</si>
  <si>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</si>
  <si>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</si>
  <si>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</si>
  <si>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</si>
  <si>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</si>
  <si>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</si>
  <si>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</si>
  <si>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</si>
  <si>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</si>
  <si>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</si>
  <si>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</si>
  <si>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</si>
  <si>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</si>
  <si>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</si>
  <si>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</si>
  <si>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</si>
  <si>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</si>
  <si>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</si>
  <si>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</si>
  <si>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</si>
  <si>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</si>
  <si>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</si>
  <si>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</si>
  <si>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</si>
  <si>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</si>
  <si>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</si>
  <si>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</si>
  <si>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</si>
  <si>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</si>
  <si>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</si>
  <si>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</si>
  <si>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</si>
  <si>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</si>
  <si>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</si>
  <si>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</si>
  <si>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</si>
  <si>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</si>
  <si>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</si>
  <si>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</si>
  <si>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</si>
  <si>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</si>
  <si>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</si>
  <si>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</si>
  <si>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</si>
  <si>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</si>
  <si>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</si>
  <si>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</si>
  <si>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</si>
  <si>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</si>
  <si>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</si>
  <si>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</si>
  <si>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</si>
  <si>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</si>
  <si>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</si>
  <si>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</si>
  <si>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</si>
  <si>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</si>
  <si>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</si>
  <si>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</si>
  <si>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</si>
  <si>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</si>
  <si>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</si>
  <si>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</si>
  <si>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</si>
  <si>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</si>
  <si>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</si>
  <si>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</si>
  <si>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</si>
  <si>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</si>
  <si>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</si>
  <si>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</si>
  <si>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</si>
  <si>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</si>
  <si>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</si>
  <si>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</si>
  <si>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</si>
  <si>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</si>
  <si>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</si>
  <si>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</si>
  <si>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</si>
  <si>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</si>
  <si>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</si>
  <si>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</si>
  <si>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</si>
  <si>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</si>
  <si>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</si>
  <si>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</si>
  <si>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</si>
  <si>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</si>
  <si>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</si>
  <si>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</si>
  <si>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</si>
  <si>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</si>
  <si>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</si>
  <si>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</si>
  <si>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</si>
  <si>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</si>
  <si>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</si>
  <si>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</si>
  <si>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</si>
  <si>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</si>
  <si>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</si>
  <si>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</si>
  <si>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</si>
  <si>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</si>
  <si>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</si>
  <si>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</si>
  <si>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</si>
  <si>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</si>
  <si>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</si>
  <si>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</si>
  <si>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</si>
  <si>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</si>
  <si>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</si>
  <si>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</si>
  <si>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</si>
  <si>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</si>
  <si>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</si>
  <si>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</si>
  <si>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</si>
  <si>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</si>
  <si>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</si>
  <si>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</si>
  <si>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</si>
  <si>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</si>
  <si>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</si>
  <si>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</si>
  <si>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</si>
  <si>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</si>
  <si>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</si>
  <si>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</si>
  <si>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</si>
  <si>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</si>
  <si>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</si>
  <si>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</si>
  <si>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</si>
  <si>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</si>
  <si>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</si>
  <si>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</si>
  <si>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</si>
  <si>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</si>
  <si>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</si>
  <si>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</si>
  <si>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</si>
  <si>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</si>
  <si>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</si>
  <si>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</si>
  <si>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</si>
  <si>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</si>
  <si>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</si>
  <si>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</si>
  <si>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</si>
  <si>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</si>
  <si>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</si>
  <si>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</si>
  <si>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</si>
  <si>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</si>
  <si>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</si>
  <si>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</si>
  <si>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</si>
  <si>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</si>
  <si>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</si>
  <si>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</si>
  <si>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</si>
  <si>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</si>
  <si>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</si>
  <si>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</si>
  <si>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</si>
  <si>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</si>
  <si>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</si>
  <si>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</si>
  <si>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</si>
  <si>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</si>
  <si>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</si>
  <si>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</si>
  <si>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</si>
  <si>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</si>
  <si>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</si>
  <si>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</si>
  <si>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</si>
  <si>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</si>
  <si>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</si>
  <si>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</si>
  <si>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</si>
  <si>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</si>
  <si>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</si>
  <si>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</si>
  <si>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</si>
  <si>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</si>
  <si>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</si>
  <si>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</si>
  <si>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</si>
  <si>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</si>
  <si>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</si>
  <si>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</si>
  <si>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</si>
  <si>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</si>
  <si>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</si>
  <si>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</si>
  <si>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</si>
  <si>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</si>
  <si>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</si>
  <si>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</si>
  <si>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</si>
  <si>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</si>
  <si>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</si>
  <si>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</si>
  <si>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</si>
  <si>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</si>
  <si>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</si>
  <si>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</si>
  <si>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</si>
  <si>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</si>
  <si>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</si>
  <si>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</si>
  <si>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</si>
  <si>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</si>
  <si>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</si>
  <si>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</si>
  <si>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</si>
  <si>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</si>
  <si>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</si>
  <si>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</si>
  <si>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</si>
  <si>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</si>
  <si>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</si>
  <si>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</si>
  <si>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</si>
  <si>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</si>
  <si>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</si>
  <si>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</si>
  <si>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</si>
  <si>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</si>
  <si>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</si>
  <si>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</si>
  <si>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</si>
  <si>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</si>
  <si>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</si>
  <si>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</si>
  <si>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</si>
  <si>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</si>
  <si>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</si>
  <si>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</si>
  <si>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</si>
  <si>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</si>
  <si>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</si>
  <si>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</si>
  <si>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</si>
  <si>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</si>
  <si>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</si>
  <si>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</si>
  <si>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</si>
  <si>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</si>
  <si>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</si>
  <si>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</si>
  <si>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</si>
  <si>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</si>
  <si>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</si>
  <si>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</si>
  <si>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</si>
  <si>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</si>
  <si>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</si>
  <si>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</si>
  <si>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</si>
  <si>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</si>
  <si>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</si>
  <si>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</si>
  <si>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</si>
  <si>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</si>
  <si>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</si>
  <si>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</si>
  <si>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</si>
  <si>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</si>
  <si>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</si>
  <si>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</si>
  <si>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</si>
  <si>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</si>
  <si>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</si>
  <si>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</si>
  <si>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</si>
  <si>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</si>
  <si>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</si>
  <si>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</si>
  <si>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</si>
  <si>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</si>
  <si>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</si>
  <si>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</si>
  <si>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</si>
  <si>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</si>
  <si>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</si>
  <si>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</si>
  <si>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</si>
  <si>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</si>
  <si>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</si>
  <si>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</si>
  <si>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</si>
  <si>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</si>
  <si>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</si>
  <si>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</si>
  <si>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</si>
  <si>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</si>
  <si>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</si>
  <si>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</si>
  <si>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</si>
  <si>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</si>
  <si>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</si>
  <si>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</si>
  <si>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</si>
  <si>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</si>
  <si>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</si>
  <si>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</si>
  <si>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</si>
  <si>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</si>
  <si>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</si>
  <si>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</si>
  <si>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</si>
  <si>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</si>
  <si>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</si>
  <si>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</si>
  <si>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</si>
  <si>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</si>
  <si>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</si>
  <si>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</si>
  <si>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</si>
  <si>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</si>
  <si>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</si>
  <si>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</si>
  <si>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</si>
  <si>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</si>
  <si>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</si>
  <si>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</si>
  <si>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</si>
  <si>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</si>
  <si>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</si>
  <si>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</si>
  <si>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</si>
  <si>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</si>
  <si>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</si>
  <si>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</si>
  <si>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</si>
  <si>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</si>
  <si>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</si>
  <si>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</si>
  <si>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</si>
  <si>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</si>
  <si>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</si>
  <si>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</si>
  <si>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</si>
  <si>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</si>
  <si>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</si>
  <si>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</si>
  <si>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</si>
  <si>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</si>
  <si>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</si>
  <si>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</si>
  <si>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</si>
  <si>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</si>
  <si>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</si>
  <si>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</si>
  <si>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</si>
  <si>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</si>
  <si>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</si>
  <si>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</si>
  <si>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</si>
  <si>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</si>
  <si>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</si>
  <si>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</si>
  <si>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</si>
  <si>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</si>
  <si>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</si>
  <si>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</si>
  <si>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</si>
  <si>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</si>
  <si>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</si>
  <si>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</si>
  <si>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</si>
  <si>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</si>
  <si>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</si>
  <si>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</si>
  <si>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</si>
  <si>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</si>
  <si>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</si>
  <si>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</si>
  <si>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</si>
  <si>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</si>
  <si>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</si>
  <si>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</si>
  <si>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</si>
  <si>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</si>
  <si>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</si>
  <si>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</si>
  <si>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</si>
  <si>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</si>
  <si>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</si>
  <si>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</si>
  <si>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</si>
  <si>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</si>
  <si>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</si>
  <si>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</si>
  <si>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</si>
  <si>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</si>
  <si>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</si>
  <si>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</si>
  <si>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</si>
  <si>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</si>
  <si>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</si>
  <si>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</si>
  <si>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</si>
  <si>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</si>
  <si>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</si>
  <si>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</si>
  <si>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</si>
  <si>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</si>
  <si>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</si>
  <si>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</si>
  <si>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</si>
  <si>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</si>
  <si>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</si>
  <si>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</si>
  <si>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</si>
  <si>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</si>
  <si>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</si>
  <si>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</si>
  <si>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</si>
  <si>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</si>
  <si>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</si>
  <si>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</si>
  <si>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</si>
  <si>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</si>
  <si>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</si>
  <si>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</si>
  <si>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</si>
  <si>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</si>
  <si>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</si>
  <si>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</si>
  <si>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</si>
  <si>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</si>
  <si>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</si>
  <si>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</si>
  <si>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</si>
  <si>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</si>
  <si>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</si>
  <si>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</si>
  <si>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</si>
  <si>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</si>
  <si>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</si>
  <si>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</si>
  <si>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</si>
  <si>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</si>
  <si>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</si>
  <si>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</si>
  <si>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</si>
  <si>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</si>
  <si>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</si>
  <si>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</si>
  <si>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</si>
  <si>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</si>
  <si>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</si>
  <si>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</si>
  <si>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</si>
  <si>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</si>
  <si>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</si>
  <si>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</si>
  <si>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</si>
  <si>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</si>
  <si>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</si>
  <si>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</si>
  <si>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</si>
  <si>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</si>
  <si>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</si>
  <si>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</si>
  <si>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</si>
  <si>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</si>
  <si>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</si>
  <si>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</si>
  <si>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</si>
  <si>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</si>
  <si>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</si>
  <si>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</si>
  <si>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</si>
  <si>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</si>
  <si>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</si>
  <si>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</si>
  <si>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</si>
  <si>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</si>
  <si>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</si>
  <si>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</si>
  <si>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</si>
  <si>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</si>
  <si>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</si>
  <si>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</si>
  <si>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</si>
  <si>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</si>
  <si>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</si>
  <si>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</si>
  <si>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</si>
  <si>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</si>
  <si>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</si>
  <si>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</si>
  <si>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</si>
  <si>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</si>
  <si>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</si>
  <si>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</si>
  <si>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</si>
  <si>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</si>
  <si>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</si>
  <si>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</si>
  <si>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</si>
  <si>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</si>
  <si>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</si>
  <si>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</si>
  <si>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</si>
  <si>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</si>
  <si>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</si>
  <si>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</si>
  <si>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</si>
  <si>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</si>
  <si>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</si>
  <si>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</si>
  <si>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</si>
  <si>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</si>
  <si>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</si>
  <si>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</si>
  <si>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</si>
  <si>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</si>
  <si>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</si>
  <si>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</si>
  <si>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</si>
  <si>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</si>
  <si>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</si>
  <si>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</si>
  <si>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</si>
  <si>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</si>
  <si>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</si>
  <si>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</si>
  <si>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</si>
  <si>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</si>
  <si>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</si>
  <si>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</si>
  <si>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</si>
  <si>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</si>
  <si>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</si>
  <si>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</si>
  <si>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</si>
  <si>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</si>
  <si>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</si>
  <si>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</si>
  <si>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</si>
  <si>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</si>
  <si>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</si>
  <si>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</si>
  <si>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</si>
  <si>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</si>
  <si>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</si>
  <si>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</si>
  <si>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</si>
  <si>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</si>
  <si>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</si>
  <si>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</si>
  <si>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</si>
  <si>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</si>
  <si>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</si>
  <si>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</si>
  <si>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</si>
  <si>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</si>
  <si>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</si>
  <si>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</si>
  <si>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</si>
  <si>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</si>
  <si>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</si>
  <si>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</si>
  <si>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</si>
  <si>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</si>
  <si>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</si>
  <si>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</si>
  <si>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</si>
  <si>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</si>
  <si>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</si>
  <si>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</si>
  <si>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</si>
  <si>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</si>
  <si>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</si>
  <si>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</si>
  <si>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</si>
  <si>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</si>
  <si>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</si>
  <si>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</si>
  <si>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</si>
  <si>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</si>
  <si>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</si>
  <si>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</si>
  <si>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</si>
  <si>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</si>
  <si>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</si>
  <si>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</si>
  <si>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</si>
  <si>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</si>
  <si>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</si>
  <si>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</si>
  <si>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</si>
  <si>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</si>
  <si>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</si>
  <si>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</si>
  <si>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</si>
  <si>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</si>
  <si>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</si>
  <si>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</si>
  <si>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</si>
  <si>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</si>
  <si>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</si>
  <si>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</si>
  <si>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</si>
  <si>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</si>
  <si>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</si>
  <si>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</si>
  <si>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</si>
  <si>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</si>
  <si>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</si>
  <si>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</si>
  <si>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</si>
  <si>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</si>
  <si>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</si>
  <si>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</si>
  <si>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</si>
  <si>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</si>
  <si>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</si>
  <si>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</si>
  <si>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</si>
  <si>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</si>
  <si>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</si>
  <si>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</si>
  <si>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</si>
  <si>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</si>
  <si>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</si>
  <si>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</si>
  <si>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</si>
  <si>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</si>
  <si>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</si>
  <si>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</si>
  <si>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</si>
  <si>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</si>
  <si>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</si>
  <si>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</si>
  <si>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</si>
  <si>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</si>
  <si>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</si>
  <si>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</si>
  <si>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</si>
  <si>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</si>
  <si>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</si>
  <si>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</si>
  <si>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</si>
  <si>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</si>
  <si>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</si>
  <si>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</si>
  <si>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</si>
  <si>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</si>
  <si>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</si>
  <si>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</si>
  <si>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</si>
  <si>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</si>
  <si>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</si>
  <si>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</si>
  <si>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</si>
  <si>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</si>
  <si>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</si>
  <si>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</si>
  <si>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</si>
  <si>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</si>
  <si>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</si>
  <si>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</si>
  <si>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</si>
  <si>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</si>
  <si>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</si>
  <si>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</si>
  <si>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</si>
  <si>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</si>
  <si>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</si>
  <si>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</si>
  <si>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</si>
  <si>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</si>
  <si>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</si>
  <si>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</si>
  <si>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</si>
  <si>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</si>
  <si>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</si>
  <si>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</si>
  <si>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</si>
  <si>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</si>
  <si>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</si>
  <si>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</si>
  <si>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</si>
  <si>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</si>
  <si>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</si>
  <si>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</si>
  <si>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</si>
  <si>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</si>
  <si>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</si>
  <si>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</si>
  <si>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</si>
  <si>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</si>
  <si>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</si>
  <si>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</si>
  <si>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</si>
  <si>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</si>
  <si>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</si>
  <si>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</si>
  <si>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</si>
  <si>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</si>
  <si>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</si>
  <si>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</si>
  <si>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</si>
  <si>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</si>
  <si>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</si>
  <si>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</si>
  <si>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</si>
  <si>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</si>
  <si>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</si>
  <si>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</si>
  <si>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</si>
  <si>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</si>
  <si>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</si>
  <si>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</si>
  <si>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</si>
  <si>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</si>
  <si>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</si>
  <si>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</si>
  <si>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</si>
  <si>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</si>
  <si>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</si>
  <si>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</si>
  <si>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</si>
  <si>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</si>
  <si>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</si>
  <si>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</si>
  <si>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</si>
  <si>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</si>
  <si>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</si>
  <si>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</si>
  <si>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</si>
  <si>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</si>
  <si>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</si>
  <si>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</si>
  <si>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</si>
  <si>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</si>
  <si>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</si>
  <si>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</si>
  <si>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</si>
  <si>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</si>
  <si>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</si>
  <si>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</si>
  <si>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</si>
  <si>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</si>
  <si>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</si>
  <si>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</si>
  <si>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</si>
  <si>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</si>
  <si>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</si>
  <si>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</si>
  <si>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</si>
  <si>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</si>
  <si>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</si>
  <si>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</si>
  <si>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</si>
  <si>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</si>
  <si>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</si>
  <si>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</si>
  <si>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</si>
  <si>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</si>
  <si>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</si>
  <si>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</si>
  <si>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</si>
  <si>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</si>
  <si>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</si>
  <si>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</si>
  <si>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</si>
  <si>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</si>
  <si>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</si>
  <si>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</si>
  <si>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</si>
  <si>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</si>
  <si>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</si>
  <si>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</si>
  <si>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</si>
  <si>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</si>
  <si>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</si>
  <si>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</si>
  <si>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</si>
  <si>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</si>
  <si>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</si>
  <si>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</si>
  <si>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</si>
  <si>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</si>
  <si>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</si>
  <si>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</si>
  <si>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</si>
  <si>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</si>
  <si>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</si>
  <si>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</si>
  <si>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</si>
  <si>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</si>
  <si>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</si>
  <si>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</si>
  <si>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</si>
  <si>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</si>
  <si>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</si>
  <si>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</si>
  <si>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</si>
  <si>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</si>
  <si>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</si>
  <si>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</si>
  <si>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</si>
  <si>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</si>
  <si>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</si>
  <si>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</si>
  <si>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</si>
  <si>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</si>
  <si>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</si>
  <si>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</si>
  <si>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</si>
  <si>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</si>
  <si>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</si>
  <si>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</si>
  <si>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</si>
  <si>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</si>
  <si>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</si>
  <si>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</si>
  <si>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</si>
  <si>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</si>
  <si>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</si>
  <si>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</si>
  <si>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</si>
  <si>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</si>
  <si>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</si>
  <si>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</si>
  <si>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</si>
  <si>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</si>
  <si>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</si>
  <si>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</si>
  <si>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</si>
  <si>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</si>
  <si>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</si>
  <si>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</si>
  <si>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</si>
  <si>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</si>
  <si>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</si>
  <si>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</si>
  <si>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</si>
  <si>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</si>
  <si>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</si>
  <si>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</si>
  <si>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</si>
  <si>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</si>
  <si>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</si>
  <si>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</si>
  <si>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</si>
  <si>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</si>
  <si>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</si>
  <si>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</si>
  <si>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</si>
  <si>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</si>
  <si>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</si>
  <si>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</si>
  <si>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</si>
  <si>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</si>
  <si>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</si>
  <si>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</si>
  <si>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</si>
  <si>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</si>
  <si>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</si>
  <si>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</si>
  <si>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</si>
  <si>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</si>
  <si>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</si>
  <si>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</si>
  <si>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</si>
  <si>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</si>
  <si>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</si>
  <si>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</si>
  <si>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</si>
  <si>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</si>
  <si>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</si>
  <si>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</si>
  <si>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</si>
  <si>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</si>
  <si>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</si>
  <si>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</si>
  <si>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</si>
  <si>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</si>
  <si>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</si>
  <si>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</si>
  <si>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</si>
  <si>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</si>
  <si>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</si>
  <si>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</si>
  <si>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</si>
  <si>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</si>
  <si>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</si>
  <si>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</si>
  <si>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</si>
  <si>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</si>
  <si>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</si>
  <si>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</si>
  <si>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</si>
  <si>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</si>
  <si>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</si>
  <si>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</si>
  <si>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</si>
  <si>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</si>
  <si>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</si>
  <si>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</si>
  <si>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</si>
  <si>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</si>
  <si>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</si>
  <si>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</si>
  <si>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</si>
  <si>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</si>
  <si>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</si>
  <si>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</si>
  <si>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</si>
  <si>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</si>
  <si>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</si>
  <si>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</si>
  <si>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</si>
  <si>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</si>
  <si>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</si>
  <si>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</si>
  <si>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</si>
  <si>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</si>
  <si>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</si>
  <si>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</si>
  <si>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</si>
  <si>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</si>
  <si>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</si>
  <si>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</si>
  <si>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</si>
  <si>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</si>
  <si>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</si>
  <si>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</si>
  <si>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</si>
  <si>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</si>
  <si>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</si>
  <si>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</si>
  <si>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</si>
  <si>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</si>
  <si>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</si>
  <si>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</si>
  <si>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</si>
  <si>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</si>
  <si>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</si>
  <si>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</si>
  <si>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</si>
  <si>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</si>
  <si>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</si>
  <si>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</si>
  <si>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</si>
  <si>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</si>
  <si>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</si>
  <si>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</si>
  <si>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</si>
  <si>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</si>
  <si>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</si>
  <si>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</si>
  <si>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</si>
  <si>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</si>
  <si>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</si>
  <si>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</si>
  <si>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</si>
  <si>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</si>
  <si>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</si>
  <si>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</si>
  <si>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</si>
  <si>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</si>
  <si>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</si>
  <si>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</si>
  <si>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</si>
  <si>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</si>
  <si>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</si>
  <si>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</si>
  <si>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</si>
  <si>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</si>
  <si>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</si>
  <si>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</si>
  <si>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</si>
  <si>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</si>
  <si>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</si>
  <si>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</si>
  <si>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</si>
  <si>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</si>
  <si>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</si>
  <si>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</si>
  <si>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</si>
  <si>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</si>
  <si>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</si>
  <si>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</si>
  <si>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</si>
  <si>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</si>
  <si>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</si>
  <si>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</si>
  <si>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</si>
  <si>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</si>
  <si>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</si>
  <si>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</si>
  <si>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</si>
  <si>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</si>
  <si>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</si>
  <si>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</si>
  <si>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</si>
  <si>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</si>
  <si>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</si>
  <si>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</si>
  <si>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</si>
  <si>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</si>
  <si>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</si>
  <si>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</si>
  <si>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</si>
  <si>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</si>
  <si>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</si>
  <si>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</si>
  <si>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</si>
  <si>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</si>
  <si>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</si>
  <si>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</si>
  <si>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</si>
  <si>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</si>
  <si>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</si>
  <si>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</si>
  <si>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</si>
  <si>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</si>
  <si>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</si>
  <si>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</si>
  <si>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</si>
  <si>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</si>
  <si>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</si>
  <si>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</si>
  <si>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</si>
  <si>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</si>
  <si>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</si>
  <si>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</si>
  <si>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</si>
  <si>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</si>
  <si>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</si>
  <si>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</si>
  <si>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</si>
  <si>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</si>
  <si>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</si>
  <si>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</si>
  <si>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</si>
  <si>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</si>
  <si>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</si>
  <si>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</si>
  <si>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</si>
  <si>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</si>
  <si>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</si>
  <si>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</si>
  <si>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</si>
  <si>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</si>
  <si>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</si>
  <si>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</si>
  <si>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</si>
  <si>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</si>
  <si>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</si>
  <si>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</si>
  <si>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</si>
  <si>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</si>
  <si>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</si>
  <si>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</si>
  <si>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</si>
  <si>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</si>
  <si>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</si>
  <si>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</si>
  <si>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</si>
  <si>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</si>
  <si>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</si>
  <si>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</si>
  <si>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</si>
  <si>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</si>
  <si>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</si>
  <si>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</si>
  <si>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</si>
  <si>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</si>
  <si>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</si>
  <si>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</si>
  <si>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</si>
  <si>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</si>
  <si>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</si>
  <si>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</si>
  <si>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</si>
  <si>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</si>
  <si>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</si>
  <si>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</si>
  <si>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</si>
  <si>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</si>
  <si>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</si>
  <si>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</si>
  <si>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</si>
  <si>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</si>
  <si>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</si>
  <si>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</si>
  <si>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</si>
  <si>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</si>
  <si>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</si>
  <si>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</si>
  <si>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</si>
  <si>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</si>
  <si>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</si>
  <si>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</si>
  <si>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</si>
  <si>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</si>
  <si>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</si>
  <si>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</si>
  <si>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</si>
  <si>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</si>
  <si>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</si>
  <si>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</si>
  <si>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</si>
  <si>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</si>
  <si>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</si>
  <si>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</si>
  <si>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</si>
  <si>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</si>
  <si>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</si>
  <si>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</si>
  <si>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</si>
  <si>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</si>
  <si>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</si>
  <si>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</si>
  <si>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</si>
  <si>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</si>
  <si>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</si>
  <si>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</si>
  <si>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</si>
  <si>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</si>
  <si>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</si>
  <si>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</si>
  <si>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</si>
  <si>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</si>
  <si>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</si>
  <si>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</si>
  <si>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</si>
  <si>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</si>
  <si>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</si>
  <si>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</si>
  <si>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</si>
  <si>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</si>
  <si>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</si>
  <si>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</si>
  <si>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</si>
  <si>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</si>
  <si>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</si>
  <si>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</si>
  <si>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</si>
  <si>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</si>
  <si>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</si>
  <si>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</si>
  <si>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</si>
  <si>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</si>
  <si>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</si>
  <si>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</si>
  <si>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</si>
  <si>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</si>
  <si>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</si>
  <si>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</si>
  <si>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</si>
  <si>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</si>
  <si>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</si>
  <si>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</si>
  <si>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</si>
  <si>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</si>
  <si>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</si>
  <si>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</si>
  <si>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</si>
  <si>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</si>
  <si>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</si>
  <si>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</si>
  <si>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</si>
  <si>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</si>
  <si>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</si>
  <si>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</si>
  <si>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</si>
  <si>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</si>
  <si>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</si>
  <si>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</si>
  <si>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</si>
  <si>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</si>
  <si>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</si>
  <si>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</si>
  <si>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</si>
  <si>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</si>
  <si>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</si>
  <si>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</si>
  <si>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</si>
  <si>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</si>
  <si>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</si>
  <si>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</si>
  <si>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</si>
  <si>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</si>
  <si>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</si>
  <si>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</si>
  <si>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</si>
  <si>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</si>
  <si>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</si>
  <si>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</si>
  <si>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</si>
  <si>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</si>
  <si>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</si>
  <si>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</si>
  <si>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</si>
  <si>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</si>
  <si>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</si>
  <si>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</si>
  <si>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</si>
  <si>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</si>
  <si>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</si>
  <si>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</si>
  <si>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</si>
  <si>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</si>
  <si>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</si>
  <si>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</si>
  <si>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</si>
  <si>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</si>
  <si>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</si>
  <si>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</si>
  <si>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</si>
  <si>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</si>
  <si>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</si>
  <si>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</si>
  <si>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</si>
  <si>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</si>
  <si>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</si>
  <si>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</si>
  <si>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</si>
  <si>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</si>
  <si>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</si>
  <si>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</si>
  <si>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</si>
  <si>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</si>
  <si>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</si>
  <si>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</si>
  <si>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</si>
  <si>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</si>
  <si>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</si>
  <si>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</si>
  <si>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</si>
  <si>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</si>
  <si>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</si>
  <si>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</si>
  <si>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</si>
  <si>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</si>
  <si>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</si>
  <si>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</si>
  <si>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</si>
  <si>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</si>
  <si>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</si>
  <si>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</si>
  <si>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</si>
  <si>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</si>
  <si>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</si>
  <si>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</si>
  <si>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</si>
  <si>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</si>
  <si>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</si>
  <si>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</si>
  <si>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</si>
  <si>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</si>
  <si>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</si>
  <si>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</si>
  <si>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</si>
  <si>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</si>
  <si>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</si>
  <si>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</si>
  <si>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</si>
  <si>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</si>
  <si>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</si>
  <si>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</si>
  <si>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</si>
  <si>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</si>
  <si>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</si>
  <si>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</si>
  <si>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</si>
  <si>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</si>
  <si>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</si>
  <si>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</si>
  <si>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</si>
  <si>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</si>
  <si>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</si>
  <si>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</si>
  <si>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</si>
  <si>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</si>
  <si>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</si>
  <si>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</si>
  <si>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</si>
  <si>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</si>
  <si>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</si>
  <si>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</si>
  <si>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</si>
  <si>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</si>
  <si>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</si>
  <si>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</si>
  <si>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</si>
  <si>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</si>
  <si>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</si>
  <si>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</si>
  <si>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</si>
  <si>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</si>
  <si>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</si>
  <si>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</si>
  <si>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</si>
  <si>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</si>
  <si>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</si>
  <si>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</si>
  <si>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</si>
  <si>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</si>
  <si>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</si>
  <si>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</si>
  <si>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</si>
  <si>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</si>
  <si>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</si>
  <si>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</si>
  <si>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</si>
  <si>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</si>
  <si>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</si>
  <si>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</si>
  <si>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</si>
  <si>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</si>
  <si>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</si>
  <si>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</si>
  <si>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</si>
  <si>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</si>
  <si>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</si>
  <si>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</si>
  <si>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</si>
  <si>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</si>
  <si>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</si>
  <si>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</si>
  <si>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</si>
  <si>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</si>
  <si>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</si>
  <si>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</si>
  <si>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</si>
  <si>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</si>
  <si>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</si>
  <si>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</si>
  <si>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</si>
  <si>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</si>
  <si>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</si>
  <si>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</si>
  <si>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</si>
  <si>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</si>
  <si>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</si>
  <si>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</si>
  <si>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</si>
  <si>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</si>
  <si>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</si>
  <si>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</si>
  <si>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</si>
  <si>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</si>
  <si>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</si>
  <si>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</si>
  <si>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</si>
  <si>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</si>
  <si>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</si>
  <si>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</si>
  <si>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</si>
  <si>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</si>
  <si>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</si>
  <si>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</si>
  <si>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</si>
  <si>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</si>
  <si>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</si>
  <si>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</si>
  <si>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</si>
  <si>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</si>
  <si>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</si>
  <si>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</si>
  <si>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</si>
  <si>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</si>
  <si>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</si>
  <si>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</si>
  <si>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</si>
  <si>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</si>
  <si>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</si>
  <si>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</si>
  <si>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</si>
  <si>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</si>
  <si>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</si>
  <si>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</si>
  <si>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</si>
  <si>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</si>
  <si>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</si>
  <si>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</si>
  <si>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</si>
  <si>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</si>
  <si>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</si>
  <si>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</si>
  <si>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</si>
  <si>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</si>
  <si>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</si>
  <si>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</si>
  <si>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</si>
  <si>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</si>
  <si>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</si>
  <si>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</si>
  <si>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</si>
  <si>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</si>
  <si>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</si>
  <si>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</si>
  <si>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</si>
  <si>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</si>
  <si>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</si>
  <si>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</si>
  <si>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</si>
  <si>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</si>
  <si>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</si>
  <si>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</si>
  <si>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</si>
  <si>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</si>
  <si>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</si>
  <si>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</si>
  <si>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</si>
  <si>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</si>
  <si>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</si>
  <si>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</si>
  <si>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</si>
  <si>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</si>
  <si>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</si>
  <si>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</si>
  <si>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</si>
  <si>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</si>
  <si>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</si>
  <si>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</si>
  <si>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</si>
  <si>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</si>
  <si>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</si>
  <si>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</si>
  <si>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</si>
  <si>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</si>
  <si>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</si>
  <si>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</si>
  <si>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</si>
  <si>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</si>
  <si>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</si>
  <si>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</si>
  <si>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</si>
  <si>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</si>
  <si>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</si>
  <si>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</si>
  <si>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</si>
  <si>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</si>
  <si>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</si>
  <si>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</si>
  <si>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</si>
  <si>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</si>
  <si>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</si>
  <si>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</si>
  <si>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</si>
  <si>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</si>
  <si>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</si>
  <si>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</si>
  <si>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</si>
  <si>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</si>
  <si>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</si>
  <si>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</si>
  <si>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</si>
  <si>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</si>
  <si>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</si>
  <si>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</si>
  <si>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</si>
  <si>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</si>
  <si>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</si>
  <si>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</si>
  <si>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</si>
  <si>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</si>
  <si>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</si>
  <si>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</si>
  <si>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</si>
  <si>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</si>
  <si>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</si>
  <si>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</si>
  <si>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</si>
  <si>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</si>
  <si>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</si>
  <si>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</si>
  <si>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</si>
  <si>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</si>
  <si>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</si>
  <si>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</si>
  <si>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</si>
  <si>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</si>
  <si>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</si>
  <si>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</si>
  <si>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</si>
  <si>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</si>
  <si>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</si>
  <si>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</si>
  <si>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</si>
  <si>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</si>
  <si>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</si>
  <si>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</si>
  <si>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</si>
  <si>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</si>
  <si>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</si>
  <si>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</si>
  <si>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</si>
  <si>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</si>
  <si>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</si>
  <si>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</si>
  <si>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</si>
  <si>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</si>
  <si>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</si>
  <si>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</si>
  <si>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</si>
  <si>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</si>
  <si>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</si>
  <si>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</si>
  <si>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</si>
  <si>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</si>
  <si>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</si>
  <si>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</si>
  <si>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</si>
  <si>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</si>
  <si>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</si>
  <si>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</si>
  <si>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</si>
  <si>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</si>
  <si>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</si>
  <si>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</si>
  <si>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</si>
  <si>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</si>
  <si>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</si>
  <si>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</si>
  <si>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</si>
  <si>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</si>
  <si>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</si>
  <si>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</si>
  <si>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</si>
  <si>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</si>
  <si>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</si>
  <si>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</si>
  <si>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</si>
  <si>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</si>
  <si>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</si>
  <si>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</si>
  <si>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</si>
  <si>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</si>
  <si>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</si>
  <si>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</si>
  <si>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</si>
  <si>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</si>
  <si>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</si>
  <si>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</si>
  <si>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</si>
  <si>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</si>
  <si>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</si>
  <si>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</si>
  <si>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</si>
  <si>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</si>
  <si>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</si>
  <si>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</si>
  <si>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</si>
  <si>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</si>
  <si>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</si>
  <si>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</si>
  <si>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</si>
  <si>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</si>
  <si>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</si>
  <si>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</si>
  <si>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</si>
  <si>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</si>
  <si>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</si>
  <si>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</si>
  <si>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</si>
  <si>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</si>
  <si>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</si>
  <si>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</si>
  <si>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</si>
  <si>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</si>
  <si>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</si>
  <si>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</si>
  <si>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</si>
  <si>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</si>
  <si>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</si>
  <si>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</si>
  <si>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</si>
  <si>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</si>
  <si>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</si>
  <si>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</si>
  <si>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</si>
  <si>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</si>
  <si>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</si>
  <si>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</si>
  <si>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</si>
  <si>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</si>
  <si>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</si>
  <si>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</si>
  <si>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</si>
  <si>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</si>
  <si>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</si>
  <si>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</si>
  <si>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</si>
  <si>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</si>
  <si>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</si>
  <si>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</si>
  <si>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</si>
  <si>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</si>
  <si>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</si>
  <si>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</si>
  <si>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</si>
  <si>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</si>
  <si>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</si>
  <si>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</si>
  <si>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</si>
  <si>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</si>
  <si>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</si>
  <si>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</si>
  <si>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</si>
  <si>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</si>
  <si>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</si>
  <si>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</si>
  <si>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</si>
  <si>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</si>
  <si>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</si>
  <si>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</si>
  <si>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</si>
  <si>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</si>
  <si>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</si>
  <si>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</si>
  <si>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</si>
  <si>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</si>
  <si>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</si>
  <si>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</si>
  <si>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</si>
  <si>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</si>
  <si>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</si>
  <si>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</si>
  <si>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</si>
  <si>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</si>
  <si>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</si>
  <si>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</si>
  <si>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</si>
  <si>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</si>
  <si>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</si>
  <si>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</si>
  <si>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</si>
  <si>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</si>
  <si>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</si>
  <si>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</si>
  <si>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</si>
  <si>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</si>
  <si>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</si>
  <si>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</si>
  <si>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</si>
  <si>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</si>
  <si>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</si>
  <si>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</si>
  <si>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</si>
  <si>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</si>
  <si>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</si>
  <si>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</si>
  <si>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</si>
  <si>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</si>
  <si>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</si>
  <si>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</si>
  <si>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</si>
  <si>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</si>
  <si>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</si>
  <si>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</si>
  <si>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</si>
  <si>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</si>
  <si>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</si>
  <si>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</si>
  <si>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</si>
  <si>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</si>
  <si>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</si>
  <si>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</si>
  <si>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</si>
  <si>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</si>
  <si>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</si>
  <si>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</si>
  <si>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</si>
  <si>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</si>
  <si>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</si>
  <si>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</si>
  <si>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</si>
  <si>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</si>
  <si>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</si>
  <si>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</si>
  <si>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</si>
  <si>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</si>
  <si>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</si>
  <si>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</si>
  <si>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</si>
  <si>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</si>
  <si>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</si>
  <si>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</si>
  <si>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</si>
  <si>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</si>
  <si>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</si>
  <si>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</si>
  <si>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</si>
  <si>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</si>
  <si>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</si>
  <si>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</si>
  <si>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</si>
  <si>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</si>
  <si>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</si>
  <si>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</si>
  <si>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</si>
  <si>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</si>
  <si>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</si>
  <si>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</si>
  <si>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</si>
  <si>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</si>
  <si>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</si>
  <si>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</si>
  <si>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</si>
  <si>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</si>
  <si>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</si>
  <si>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</si>
  <si>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</si>
  <si>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</si>
  <si>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</si>
  <si>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</si>
  <si>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</si>
  <si>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</si>
  <si>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</si>
  <si>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</si>
  <si>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</si>
  <si>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</si>
  <si>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</si>
  <si>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</si>
  <si>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</si>
  <si>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</si>
  <si>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</si>
  <si>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</si>
  <si>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</si>
  <si>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</si>
  <si>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</si>
  <si>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</si>
  <si>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</si>
  <si>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</si>
  <si>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</si>
  <si>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</si>
  <si>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</si>
  <si>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</si>
  <si>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</si>
  <si>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</si>
  <si>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</si>
  <si>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</si>
  <si>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</si>
  <si>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</si>
  <si>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</si>
  <si>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</si>
  <si>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</si>
  <si>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</si>
  <si>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</si>
  <si>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</si>
  <si>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</si>
  <si>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</si>
  <si>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</si>
  <si>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</si>
  <si>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</si>
  <si>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</si>
  <si>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</si>
  <si>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</si>
  <si>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</si>
  <si>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</si>
  <si>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</si>
  <si>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</si>
  <si>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</si>
  <si>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</si>
  <si>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</si>
  <si>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</si>
  <si>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</si>
  <si>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</si>
  <si>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</si>
  <si>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</si>
  <si>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</si>
  <si>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</si>
  <si>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</si>
  <si>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</si>
  <si>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</si>
  <si>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</si>
  <si>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</si>
  <si>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</si>
  <si>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</si>
  <si>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</si>
  <si>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</si>
  <si>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</si>
  <si>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</si>
  <si>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</si>
  <si>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</si>
  <si>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</si>
  <si>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</si>
  <si>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</si>
  <si>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</si>
  <si>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</si>
  <si>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</si>
  <si>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</si>
  <si>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</si>
  <si>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</si>
  <si>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</si>
  <si>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</si>
  <si>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</si>
  <si>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</si>
  <si>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</si>
  <si>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</si>
  <si>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</si>
  <si>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</si>
  <si>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</si>
  <si>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</si>
  <si>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</si>
  <si>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</si>
  <si>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</si>
  <si>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</si>
  <si>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</si>
  <si>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</si>
  <si>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</si>
  <si>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</si>
  <si>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</si>
  <si>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</si>
  <si>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</si>
  <si>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</si>
  <si>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</si>
  <si>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</si>
  <si>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</si>
  <si>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</si>
  <si>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</si>
  <si>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</si>
  <si>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</si>
  <si>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</si>
  <si>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</si>
  <si>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</si>
  <si>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</si>
  <si>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</si>
  <si>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</si>
  <si>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</si>
  <si>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</si>
  <si>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</si>
  <si>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</si>
  <si>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</si>
  <si>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</si>
  <si>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</si>
  <si>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</si>
  <si>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</si>
  <si>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</si>
  <si>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</si>
  <si>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</si>
  <si>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</si>
  <si>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</si>
  <si>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</si>
  <si>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</si>
  <si>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</si>
  <si>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</si>
  <si>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</si>
  <si>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</si>
  <si>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</si>
  <si>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</si>
  <si>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</si>
  <si>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</si>
  <si>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</si>
  <si>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</si>
  <si>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</si>
  <si>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</si>
  <si>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</si>
  <si>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</si>
  <si>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</si>
  <si>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</si>
  <si>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</si>
  <si>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</si>
  <si>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</si>
  <si>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</si>
  <si>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</si>
  <si>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</si>
  <si>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</si>
  <si>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</si>
  <si>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</si>
  <si>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</si>
  <si>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</si>
  <si>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</si>
  <si>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</si>
  <si>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</si>
  <si>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</si>
  <si>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</si>
  <si>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</si>
  <si>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</si>
  <si>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</si>
  <si>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</si>
  <si>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</si>
  <si>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</si>
  <si>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</si>
  <si>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</si>
  <si>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</si>
  <si>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</si>
  <si>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</si>
  <si>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</si>
  <si>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</si>
  <si>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</si>
  <si>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</si>
  <si>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</si>
  <si>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</si>
  <si>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</si>
  <si>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</si>
  <si>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</si>
  <si>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</si>
  <si>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</si>
  <si>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</si>
  <si>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</si>
  <si>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</si>
  <si>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</si>
  <si>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</si>
  <si>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</si>
  <si>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</si>
  <si>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</si>
  <si>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</si>
  <si>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</si>
  <si>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</si>
  <si>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</si>
  <si>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</si>
  <si>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</si>
  <si>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</si>
  <si>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</si>
  <si>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</si>
  <si>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</si>
  <si>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</si>
  <si>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</si>
  <si>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</si>
  <si>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</si>
  <si>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</si>
  <si>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</si>
  <si>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</si>
  <si>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</si>
  <si>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</si>
  <si>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</si>
  <si>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</si>
  <si>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</si>
  <si>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</si>
  <si>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</si>
  <si>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</si>
  <si>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</si>
  <si>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</si>
  <si>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</si>
  <si>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</si>
  <si>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</si>
  <si>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</si>
  <si>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</si>
  <si>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</si>
  <si>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</si>
  <si>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</si>
  <si>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</si>
  <si>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</si>
  <si>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</si>
  <si>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</si>
  <si>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</si>
  <si>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</si>
  <si>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</si>
  <si>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</si>
  <si>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</si>
  <si>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</si>
  <si>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</si>
  <si>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</si>
  <si>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</si>
  <si>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</si>
  <si>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</si>
  <si>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</si>
  <si>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</si>
  <si>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</si>
  <si>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</si>
  <si>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</si>
  <si>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</si>
  <si>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</si>
  <si>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</si>
  <si>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</si>
  <si>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</si>
  <si>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</si>
  <si>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</si>
  <si>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</si>
  <si>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</si>
  <si>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</si>
  <si>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</si>
  <si>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</si>
  <si>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</si>
  <si>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</si>
  <si>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</si>
  <si>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</si>
  <si>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</si>
  <si>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</si>
  <si>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</si>
  <si>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</si>
  <si>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</si>
  <si>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</si>
  <si>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</si>
  <si>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</si>
  <si>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</si>
  <si>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</si>
  <si>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</si>
  <si>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</si>
  <si>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</si>
  <si>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</si>
  <si>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</si>
  <si>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</si>
  <si>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</si>
  <si>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</si>
  <si>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</si>
  <si>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</si>
  <si>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</si>
  <si>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</si>
  <si>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</si>
  <si>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</si>
  <si>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</si>
  <si>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</si>
  <si>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</si>
  <si>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</si>
  <si>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</si>
  <si>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</si>
  <si>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</si>
  <si>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</si>
  <si>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</si>
  <si>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</si>
  <si>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</si>
  <si>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</si>
  <si>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</si>
  <si>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</si>
  <si>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</si>
  <si>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</si>
  <si>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</si>
  <si>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</si>
  <si>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</si>
  <si>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</si>
  <si>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</si>
  <si>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</si>
  <si>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</si>
  <si>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</si>
  <si>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</si>
  <si>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</si>
  <si>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</si>
  <si>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</si>
  <si>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</si>
  <si>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</si>
  <si>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</si>
  <si>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</si>
  <si>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</si>
  <si>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</si>
  <si>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</si>
  <si>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</si>
  <si>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</si>
  <si>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</si>
  <si>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</si>
  <si>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</si>
  <si>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</si>
  <si>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</si>
  <si>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</si>
  <si>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</si>
  <si>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</si>
  <si>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</si>
  <si>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</si>
  <si>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</si>
  <si>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</si>
  <si>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</si>
  <si>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</si>
  <si>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</si>
  <si>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</si>
  <si>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</si>
  <si>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</si>
  <si>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</si>
  <si>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</si>
  <si>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</si>
  <si>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</si>
  <si>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</si>
  <si>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</si>
  <si>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</si>
  <si>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</si>
  <si>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</si>
  <si>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</si>
  <si>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</si>
  <si>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</si>
  <si>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</si>
  <si>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</si>
  <si>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</si>
  <si>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</si>
  <si>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</si>
  <si>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</si>
  <si>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</si>
  <si>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</si>
  <si>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</si>
  <si>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</si>
  <si>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</si>
  <si>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</si>
  <si>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</si>
  <si>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</si>
  <si>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</si>
  <si>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</si>
  <si>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</si>
  <si>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</si>
  <si>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</si>
  <si>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</si>
  <si>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</si>
  <si>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</si>
  <si>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</si>
  <si>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</si>
  <si>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</si>
  <si>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</si>
  <si>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</si>
  <si>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</si>
  <si>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</si>
  <si>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</si>
  <si>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</si>
  <si>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</si>
  <si>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</si>
  <si>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</si>
  <si>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</si>
  <si>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</si>
  <si>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</si>
  <si>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</si>
  <si>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</si>
  <si>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</si>
  <si>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</si>
  <si>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</si>
  <si>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</si>
  <si>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</si>
  <si>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</si>
  <si>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</si>
  <si>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</si>
  <si>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</si>
  <si>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</si>
  <si>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</si>
  <si>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</si>
  <si>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</si>
  <si>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</si>
  <si>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</si>
  <si>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</si>
  <si>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</si>
  <si>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</si>
  <si>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</si>
  <si>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</si>
  <si>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</si>
  <si>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</si>
  <si>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</si>
  <si>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</si>
  <si>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</si>
  <si>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</si>
  <si>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</si>
  <si>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</si>
  <si>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</si>
  <si>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</si>
  <si>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</si>
  <si>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</si>
  <si>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</si>
  <si>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</si>
  <si>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</si>
  <si>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</si>
  <si>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</si>
  <si>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</si>
  <si>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</si>
  <si>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</si>
  <si>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</si>
  <si>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</si>
  <si>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</si>
  <si>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</si>
  <si>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</si>
  <si>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</si>
  <si>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</si>
  <si>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</si>
  <si>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</si>
  <si>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</si>
  <si>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</si>
  <si>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</si>
  <si>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</si>
  <si>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</si>
  <si>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</si>
  <si>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</si>
  <si>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</si>
  <si>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</si>
  <si>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</si>
  <si>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</si>
  <si>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</si>
  <si>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</si>
  <si>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</si>
  <si>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</si>
  <si>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</si>
  <si>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</si>
  <si>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</si>
  <si>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</si>
  <si>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</si>
  <si>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</si>
  <si>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</si>
  <si>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</si>
  <si>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</si>
  <si>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</si>
  <si>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</si>
  <si>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</si>
  <si>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</si>
  <si>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</si>
  <si>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</si>
  <si>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</si>
  <si>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</si>
  <si>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</si>
  <si>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</si>
  <si>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</si>
  <si>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</si>
  <si>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</si>
  <si>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</si>
  <si>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</si>
  <si>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</si>
  <si>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</si>
  <si>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</si>
  <si>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</si>
  <si>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</si>
  <si>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</si>
  <si>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</si>
  <si>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</si>
  <si>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</si>
  <si>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</si>
  <si>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</si>
  <si>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</si>
  <si>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</si>
  <si>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</si>
  <si>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</si>
  <si>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</si>
  <si>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</si>
  <si>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</si>
  <si>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</si>
  <si>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</si>
  <si>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</si>
  <si>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</si>
  <si>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</si>
  <si>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</si>
  <si>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</si>
  <si>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</si>
  <si>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</si>
  <si>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</si>
  <si>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</si>
  <si>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</si>
  <si>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</si>
  <si>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</si>
  <si>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</si>
  <si>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</si>
  <si>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</si>
  <si>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</si>
  <si>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</si>
  <si>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</si>
  <si>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</si>
  <si>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</si>
  <si>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</si>
  <si>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</si>
  <si>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</si>
  <si>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</si>
  <si>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</si>
  <si>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</si>
  <si>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</si>
  <si>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</si>
  <si>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</si>
  <si>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</si>
  <si>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</si>
  <si>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</si>
  <si>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</si>
  <si>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</si>
  <si>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</si>
  <si>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</si>
  <si>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</si>
  <si>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</si>
  <si>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</si>
  <si>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</si>
  <si>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</si>
  <si>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</si>
  <si>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</si>
  <si>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</si>
  <si>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</si>
  <si>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</si>
  <si>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</si>
  <si>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</si>
  <si>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</si>
  <si>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</si>
  <si>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</si>
  <si>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</si>
  <si>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</si>
  <si>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</si>
  <si>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</si>
  <si>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</si>
  <si>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</si>
  <si>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</si>
  <si>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</si>
  <si>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</si>
  <si>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</si>
  <si>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</si>
  <si>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</si>
  <si>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</si>
  <si>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</si>
  <si>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</si>
  <si>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</si>
  <si>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</si>
  <si>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</si>
  <si>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</si>
  <si>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</si>
  <si>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</si>
  <si>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</si>
  <si>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</si>
  <si>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</si>
  <si>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</si>
  <si>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</si>
  <si>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</si>
  <si>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</si>
  <si>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</si>
  <si>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</si>
  <si>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</si>
  <si>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</si>
  <si>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</si>
  <si>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</si>
  <si>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</si>
  <si>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</si>
  <si>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</si>
  <si>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</si>
  <si>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</si>
  <si>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</si>
  <si>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</si>
  <si>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</si>
  <si>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</si>
  <si>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</si>
  <si>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</si>
  <si>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</si>
  <si>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</si>
  <si>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</si>
  <si>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</si>
  <si>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</si>
  <si>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</si>
  <si>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</si>
  <si>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</si>
  <si>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</si>
  <si>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</si>
  <si>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</si>
  <si>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</si>
  <si>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</si>
  <si>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</si>
  <si>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</si>
  <si>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</si>
  <si>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</si>
  <si>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</si>
  <si>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</si>
  <si>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</si>
  <si>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</si>
  <si>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</si>
  <si>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</si>
  <si>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</si>
  <si>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</si>
  <si>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</si>
  <si>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</si>
  <si>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</si>
  <si>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</si>
  <si>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</si>
  <si>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</si>
  <si>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</si>
  <si>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</si>
  <si>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</si>
  <si>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</si>
  <si>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</si>
  <si>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</si>
  <si>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</si>
  <si>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</si>
  <si>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</si>
  <si>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</si>
  <si>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</si>
  <si>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</si>
  <si>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</si>
  <si>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</si>
  <si>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</si>
  <si>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</si>
  <si>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</si>
  <si>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</si>
  <si>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</si>
  <si>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</si>
  <si>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</si>
  <si>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</si>
  <si>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</si>
  <si>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</si>
  <si>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</si>
  <si>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</si>
  <si>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</si>
  <si>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</si>
  <si>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</si>
  <si>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</si>
  <si>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</si>
  <si>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</si>
  <si>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</si>
  <si>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</si>
  <si>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</si>
  <si>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</si>
  <si>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</si>
  <si>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</si>
  <si>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</si>
  <si>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</si>
  <si>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</si>
  <si>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</si>
  <si>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</si>
  <si>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</si>
  <si>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</si>
  <si>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</si>
  <si>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</si>
  <si>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</si>
  <si>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</si>
  <si>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</si>
  <si>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</si>
  <si>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</si>
  <si>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</si>
  <si>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</si>
  <si>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</si>
  <si>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</si>
  <si>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</si>
  <si>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</si>
  <si>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</si>
  <si>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</si>
  <si>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</si>
  <si>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</si>
  <si>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</si>
  <si>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</si>
  <si>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</si>
  <si>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</si>
  <si>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</si>
  <si>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</si>
  <si>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</si>
  <si>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</si>
  <si>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</si>
  <si>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</si>
  <si>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</si>
  <si>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</si>
  <si>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</si>
  <si>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</si>
  <si>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</si>
  <si>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</si>
  <si>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</si>
  <si>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</si>
  <si>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</si>
  <si>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</si>
  <si>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</si>
  <si>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</si>
  <si>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</si>
  <si>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</si>
  <si>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</si>
  <si>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</si>
  <si>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</si>
  <si>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</si>
  <si>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</si>
  <si>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</si>
  <si>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</si>
  <si>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</si>
  <si>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</si>
  <si>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</si>
  <si>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</si>
  <si>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</si>
  <si>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</si>
  <si>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</si>
  <si>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</si>
  <si>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</si>
  <si>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</si>
  <si>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</si>
  <si>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</si>
  <si>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</si>
  <si>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</si>
  <si>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</si>
  <si>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</si>
  <si>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</si>
  <si>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</si>
  <si>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</si>
  <si>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</si>
  <si>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</si>
  <si>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</si>
  <si>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</si>
  <si>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</si>
  <si>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</si>
  <si>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</si>
  <si>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</si>
  <si>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</si>
  <si>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</si>
  <si>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</si>
  <si>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</si>
  <si>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</si>
  <si>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</si>
  <si>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</si>
  <si>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</si>
  <si>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</si>
  <si>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</si>
  <si>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</si>
  <si>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</si>
  <si>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</si>
  <si>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</si>
  <si>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</si>
  <si>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</si>
  <si>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</si>
  <si>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</si>
  <si>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</si>
  <si>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</si>
  <si>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</si>
  <si>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</si>
  <si>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</si>
  <si>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</si>
  <si>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</si>
  <si>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</si>
  <si>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</si>
  <si>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</si>
  <si>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</si>
  <si>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</si>
  <si>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</si>
  <si>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</si>
  <si>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</si>
  <si>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</si>
  <si>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</si>
  <si>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</si>
  <si>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</si>
  <si>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</si>
  <si>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</si>
  <si>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</si>
  <si>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</si>
  <si>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</si>
  <si>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</si>
  <si>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</si>
  <si>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</si>
  <si>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</si>
  <si>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</si>
  <si>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</si>
  <si>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</si>
  <si>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</si>
  <si>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</si>
  <si>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</si>
  <si>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</si>
  <si>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</si>
  <si>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</si>
  <si>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</si>
  <si>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</si>
  <si>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</si>
  <si>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</si>
  <si>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</si>
  <si>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</si>
  <si>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</si>
  <si>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</si>
  <si>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</si>
  <si>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</si>
  <si>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</si>
  <si>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</si>
  <si>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</si>
  <si>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</si>
  <si>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</si>
  <si>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</si>
  <si>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</si>
  <si>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</si>
  <si>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</si>
  <si>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</si>
  <si>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</si>
  <si>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</si>
  <si>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</si>
  <si>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</si>
  <si>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</si>
  <si>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</si>
  <si>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</si>
  <si>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</si>
  <si>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</si>
  <si>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</si>
  <si>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</si>
  <si>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</si>
  <si>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</si>
  <si>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</si>
  <si>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</si>
  <si>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</si>
  <si>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</si>
  <si>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</si>
  <si>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</si>
  <si>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</si>
  <si>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</si>
  <si>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</si>
  <si>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</si>
  <si>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</si>
  <si>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</si>
  <si>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</si>
  <si>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</si>
  <si>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</si>
  <si>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</si>
  <si>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</si>
  <si>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</si>
  <si>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</si>
  <si>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</si>
  <si>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</si>
  <si>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</si>
  <si>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</si>
  <si>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</si>
  <si>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</si>
  <si>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</si>
  <si>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</si>
  <si>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</si>
  <si>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</si>
  <si>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</si>
  <si>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</si>
  <si>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</si>
  <si>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</si>
  <si>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</si>
  <si>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</si>
  <si>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</si>
  <si>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</si>
  <si>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</si>
  <si>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</si>
  <si>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</si>
  <si>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</si>
  <si>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</si>
  <si>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</si>
  <si>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</si>
  <si>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</si>
  <si>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</si>
  <si>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</si>
  <si>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</si>
  <si>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</si>
  <si>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</si>
  <si>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</si>
  <si>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</si>
  <si>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</si>
  <si>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</si>
  <si>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</si>
  <si>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</si>
  <si>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</si>
  <si>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</si>
  <si>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</si>
  <si>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</si>
  <si>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</si>
  <si>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</si>
  <si>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</si>
  <si>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</si>
  <si>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</si>
  <si>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</si>
  <si>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</si>
  <si>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</si>
  <si>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</si>
  <si>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</si>
  <si>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</si>
  <si>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</si>
  <si>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</si>
  <si>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</si>
  <si>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</si>
  <si>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</si>
  <si>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</si>
  <si>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</si>
  <si>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</si>
  <si>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</si>
  <si>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</si>
  <si>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</si>
  <si>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</si>
  <si>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</si>
  <si>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</si>
  <si>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</si>
  <si>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</si>
  <si>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</si>
  <si>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</si>
  <si>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</si>
  <si>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</si>
  <si>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</si>
  <si>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</si>
  <si>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</si>
  <si>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</si>
  <si>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</si>
  <si>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</si>
  <si>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</si>
  <si>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</si>
  <si>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</si>
  <si>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</si>
  <si>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</si>
  <si>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</si>
  <si>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</si>
  <si>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</si>
  <si>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</si>
  <si>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</si>
  <si>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</si>
  <si>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</si>
  <si>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</si>
  <si>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</si>
  <si>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</si>
  <si>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</si>
  <si>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</si>
  <si>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</si>
  <si>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</si>
  <si>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</si>
  <si>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</si>
  <si>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</si>
  <si>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</si>
  <si>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</si>
  <si>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</si>
  <si>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</si>
  <si>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</si>
  <si>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</si>
  <si>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</si>
  <si>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</si>
  <si>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</si>
  <si>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</si>
  <si>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</si>
  <si>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</si>
  <si>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</si>
  <si>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</si>
  <si>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</si>
  <si>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</si>
  <si>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</si>
  <si>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</si>
  <si>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</si>
  <si>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</si>
  <si>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</si>
  <si>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</si>
  <si>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</si>
  <si>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</si>
  <si>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</si>
  <si>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</si>
  <si>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</si>
  <si>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</si>
  <si>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</si>
  <si>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</si>
  <si>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</si>
  <si>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</si>
  <si>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</si>
  <si>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</si>
  <si>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</si>
  <si>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</si>
  <si>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</si>
  <si>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</si>
  <si>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</si>
  <si>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</si>
  <si>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</si>
  <si>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</si>
  <si>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</si>
  <si>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</si>
  <si>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</si>
  <si>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</si>
  <si>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</si>
  <si>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</si>
  <si>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</si>
  <si>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</si>
  <si>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</si>
  <si>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</si>
  <si>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</si>
  <si>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</si>
  <si>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</si>
  <si>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</si>
  <si>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</si>
  <si>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</si>
  <si>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</si>
  <si>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</si>
  <si>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</si>
  <si>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</si>
  <si>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</si>
  <si>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</si>
  <si>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</si>
  <si>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</si>
  <si>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</si>
  <si>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</si>
  <si>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</si>
  <si>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</si>
  <si>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</si>
  <si>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</si>
  <si>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</si>
  <si>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</si>
  <si>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</si>
  <si>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</si>
  <si>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</si>
  <si>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</si>
  <si>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</si>
  <si>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</si>
  <si>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</si>
  <si>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</si>
  <si>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</si>
  <si>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</si>
  <si>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</si>
  <si>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</si>
  <si>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</si>
  <si>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</si>
  <si>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</si>
  <si>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</si>
  <si>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</si>
  <si>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</si>
  <si>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</si>
  <si>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</si>
  <si>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</si>
  <si>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</si>
  <si>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</si>
  <si>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</si>
  <si>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</si>
  <si>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</si>
  <si>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</si>
  <si>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</si>
  <si>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</si>
  <si>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</si>
  <si>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</si>
  <si>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</si>
  <si>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</si>
  <si>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</si>
  <si>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</si>
  <si>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</si>
  <si>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</si>
  <si>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</si>
  <si>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</si>
  <si>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</si>
  <si>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</si>
  <si>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</si>
  <si>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</si>
  <si>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</si>
  <si>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</si>
  <si>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</si>
  <si>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</si>
  <si>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</si>
  <si>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</si>
  <si>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</si>
  <si>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</si>
  <si>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</si>
  <si>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</si>
  <si>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</si>
  <si>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</si>
  <si>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</si>
  <si>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</si>
  <si>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</si>
  <si>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</si>
  <si>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</si>
  <si>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</si>
  <si>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</si>
  <si>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</si>
  <si>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</si>
  <si>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</si>
  <si>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</si>
  <si>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</si>
  <si>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</si>
  <si>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</si>
  <si>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</si>
  <si>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</si>
  <si>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</si>
  <si>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</si>
  <si>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</si>
  <si>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</si>
  <si>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</si>
  <si>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</si>
  <si>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</si>
  <si>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</si>
  <si>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</si>
  <si>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</si>
  <si>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</si>
  <si>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</si>
  <si>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</si>
  <si>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</si>
  <si>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</si>
  <si>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</si>
  <si>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</si>
  <si>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</si>
  <si>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</si>
  <si>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</si>
  <si>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</si>
  <si>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</si>
  <si>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</si>
  <si>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</si>
  <si>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</si>
  <si>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</si>
  <si>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</si>
  <si>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</si>
  <si>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</si>
  <si>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</si>
  <si>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</si>
  <si>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</si>
  <si>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</si>
  <si>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</si>
  <si>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</si>
  <si>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</si>
  <si>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</si>
  <si>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</si>
  <si>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</si>
  <si>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</si>
  <si>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</si>
  <si>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</si>
  <si>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</si>
  <si>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</si>
  <si>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</si>
  <si>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</si>
  <si>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</si>
  <si>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</si>
  <si>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</si>
  <si>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</si>
  <si>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</si>
  <si>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</si>
  <si>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</si>
  <si>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</si>
  <si>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</si>
  <si>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</si>
  <si>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</si>
  <si>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</si>
  <si>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</si>
  <si>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</si>
  <si>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</si>
  <si>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</si>
  <si>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</si>
  <si>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</si>
  <si>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</si>
  <si>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</si>
  <si>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</si>
  <si>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</si>
  <si>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</si>
  <si>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</si>
  <si>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</si>
  <si>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</si>
  <si>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</si>
  <si>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</si>
  <si>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</si>
  <si>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</si>
  <si>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</si>
  <si>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</si>
  <si>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</si>
  <si>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</si>
  <si>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</si>
  <si>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</si>
  <si>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</si>
  <si>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</si>
  <si>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</si>
  <si>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</si>
  <si>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</si>
  <si>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</si>
  <si>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</si>
  <si>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</si>
  <si>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</si>
  <si>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</si>
  <si>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</si>
  <si>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</si>
  <si>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</si>
  <si>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</si>
  <si>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</si>
  <si>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</si>
  <si>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</si>
  <si>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</si>
  <si>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</si>
  <si>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</si>
  <si>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</si>
  <si>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</si>
  <si>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</si>
  <si>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</si>
  <si>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</si>
  <si>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</si>
  <si>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</si>
  <si>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</si>
  <si>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</si>
  <si>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</si>
  <si>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</si>
  <si>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</si>
  <si>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</si>
  <si>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</si>
  <si>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</si>
  <si>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</si>
  <si>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</si>
  <si>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</si>
  <si>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</si>
  <si>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</si>
  <si>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</si>
  <si>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</si>
  <si>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</si>
  <si>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</si>
  <si>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</si>
  <si>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</si>
  <si>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</si>
  <si>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</si>
  <si>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</si>
  <si>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</si>
  <si>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</si>
  <si>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</si>
  <si>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</si>
  <si>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</si>
  <si>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</si>
  <si>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</si>
  <si>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</si>
  <si>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</si>
  <si>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</si>
  <si>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</si>
  <si>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</si>
  <si>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</si>
  <si>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</si>
  <si>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</si>
  <si>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</si>
  <si>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</si>
  <si>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</si>
  <si>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</si>
  <si>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</si>
  <si>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</si>
  <si>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</si>
  <si>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</si>
  <si>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</si>
  <si>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</si>
  <si>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</si>
  <si>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</si>
  <si>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</si>
  <si>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</si>
  <si>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</si>
  <si>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</si>
  <si>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</si>
  <si>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</si>
  <si>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</si>
  <si>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</si>
  <si>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</si>
  <si>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</si>
  <si>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</si>
  <si>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</si>
  <si>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</si>
  <si>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</si>
  <si>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</si>
  <si>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</si>
  <si>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</si>
  <si>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</si>
  <si>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</si>
  <si>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</si>
  <si>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</si>
  <si>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</si>
  <si>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</si>
  <si>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</si>
  <si>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</si>
  <si>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</si>
  <si>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</si>
  <si>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</si>
  <si>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</si>
  <si>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</si>
  <si>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</si>
  <si>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</si>
  <si>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</si>
  <si>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</si>
  <si>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</si>
  <si>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</si>
  <si>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</si>
  <si>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</si>
  <si>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</si>
  <si>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</si>
  <si>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</si>
  <si>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</si>
  <si>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</si>
  <si>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</si>
  <si>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</si>
  <si>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</si>
  <si>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</si>
  <si>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</si>
  <si>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</si>
  <si>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</si>
  <si>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</si>
  <si>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</si>
  <si>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</si>
  <si>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</si>
  <si>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</si>
  <si>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</si>
  <si>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</si>
  <si>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</si>
  <si>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</si>
  <si>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</si>
  <si>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</si>
  <si>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</si>
  <si>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</si>
  <si>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</si>
  <si>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</si>
  <si>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</si>
  <si>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</si>
  <si>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</si>
  <si>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</si>
  <si>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</si>
  <si>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</si>
  <si>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</si>
  <si>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</si>
  <si>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</si>
  <si>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</si>
  <si>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</si>
  <si>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</si>
  <si>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</si>
  <si>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</si>
  <si>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</si>
  <si>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</si>
  <si>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</si>
  <si>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</si>
  <si>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</si>
  <si>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</si>
  <si>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</si>
  <si>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</si>
  <si>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</si>
  <si>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</si>
  <si>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</si>
  <si>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</si>
  <si>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</si>
  <si>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</si>
  <si>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</si>
  <si>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</si>
  <si>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</si>
  <si>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</si>
  <si>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</si>
  <si>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</si>
  <si>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</si>
  <si>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</si>
  <si>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</si>
  <si>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</si>
  <si>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</si>
  <si>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</si>
  <si>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</si>
  <si>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</si>
  <si>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</si>
  <si>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</si>
  <si>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</si>
  <si>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</si>
  <si>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</si>
  <si>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</si>
  <si>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</si>
  <si>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</si>
  <si>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</si>
  <si>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</si>
  <si>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</si>
  <si>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</si>
  <si>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</si>
  <si>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</si>
  <si>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</si>
  <si>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</si>
  <si>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</si>
  <si>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</si>
  <si>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</si>
  <si>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</si>
  <si>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</si>
  <si>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</si>
  <si>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</si>
  <si>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</si>
  <si>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</si>
  <si>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</si>
  <si>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</si>
  <si>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</si>
  <si>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</si>
  <si>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</si>
  <si>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</si>
  <si>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</si>
  <si>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</si>
  <si>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</si>
  <si>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</si>
  <si>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</si>
  <si>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</si>
  <si>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</si>
  <si>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</si>
  <si>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</si>
  <si>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</si>
  <si>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</si>
  <si>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</si>
  <si>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</si>
  <si>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</si>
  <si>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</si>
  <si>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</si>
  <si>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</si>
  <si>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</si>
  <si>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</si>
  <si>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</si>
  <si>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</si>
  <si>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</si>
  <si>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</si>
  <si>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</si>
  <si>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</si>
  <si>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</si>
  <si>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</si>
  <si>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</si>
  <si>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</si>
  <si>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</si>
  <si>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</si>
  <si>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</si>
  <si>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</si>
  <si>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</si>
  <si>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</si>
  <si>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</si>
  <si>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</si>
  <si>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</si>
  <si>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</si>
  <si>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</si>
  <si>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</si>
  <si>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</si>
  <si>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</si>
  <si>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</si>
  <si>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</si>
  <si>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</si>
  <si>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</si>
  <si>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</si>
  <si>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</si>
  <si>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</si>
  <si>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</si>
  <si>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</si>
  <si>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</si>
  <si>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</si>
  <si>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</si>
  <si>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</si>
  <si>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</si>
  <si>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</si>
  <si>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</si>
  <si>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</si>
  <si>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</si>
  <si>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</si>
  <si>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</si>
  <si>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</si>
  <si>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</si>
  <si>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</si>
  <si>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</si>
  <si>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</si>
  <si>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</si>
  <si>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</si>
  <si>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</si>
  <si>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</si>
  <si>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</si>
  <si>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</si>
  <si>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</si>
  <si>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</si>
  <si>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</si>
  <si>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</si>
  <si>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</si>
  <si>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</si>
  <si>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</si>
  <si>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</si>
  <si>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</si>
  <si>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</si>
  <si>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</si>
  <si>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</si>
  <si>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</si>
  <si>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</si>
  <si>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</si>
  <si>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</si>
  <si>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</si>
  <si>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</si>
  <si>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</si>
  <si>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</si>
  <si>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</si>
  <si>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</si>
  <si>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</si>
  <si>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</si>
  <si>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</si>
  <si>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</si>
  <si>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</si>
  <si>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</si>
  <si>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</si>
  <si>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</si>
  <si>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</si>
  <si>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</si>
  <si>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</si>
  <si>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</si>
  <si>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</si>
  <si>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</si>
  <si>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</si>
  <si>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</si>
  <si>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</si>
  <si>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</si>
  <si>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</si>
  <si>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</si>
  <si>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</si>
  <si>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</si>
  <si>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</si>
  <si>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</si>
  <si>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</si>
  <si>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</si>
  <si>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</si>
  <si>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</si>
  <si>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</si>
  <si>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</si>
  <si>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</si>
  <si>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</si>
  <si>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</si>
  <si>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</si>
  <si>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</si>
  <si>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</si>
  <si>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</si>
  <si>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</si>
  <si>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</si>
  <si>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</si>
  <si>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</si>
  <si>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</si>
  <si>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</si>
  <si>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</si>
  <si>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</si>
  <si>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</si>
  <si>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</si>
  <si>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</si>
  <si>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</si>
  <si>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</si>
  <si>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</si>
  <si>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</si>
  <si>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</si>
  <si>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</si>
  <si>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</si>
  <si>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</si>
  <si>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</si>
  <si>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</si>
  <si>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</si>
  <si>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</si>
  <si>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</si>
  <si>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</si>
  <si>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</si>
  <si>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</si>
  <si>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</si>
  <si>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</si>
  <si>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</si>
  <si>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</si>
  <si>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</si>
  <si>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</si>
  <si>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</si>
  <si>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</si>
  <si>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</si>
  <si>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</si>
  <si>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</si>
  <si>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</si>
  <si>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</si>
  <si>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</si>
  <si>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</si>
  <si>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</si>
  <si>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</si>
  <si>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</si>
  <si>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</si>
  <si>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</si>
  <si>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</si>
  <si>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</si>
  <si>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</si>
  <si>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</si>
  <si>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</si>
  <si>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</si>
  <si>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</si>
  <si>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</si>
  <si>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</si>
  <si>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</si>
  <si>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</si>
  <si>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</si>
  <si>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</si>
  <si>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</si>
  <si>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</si>
  <si>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</si>
  <si>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</si>
  <si>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</si>
  <si>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</si>
  <si>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</si>
  <si>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</si>
  <si>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</si>
  <si>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</si>
  <si>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</si>
  <si>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</si>
  <si>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</si>
  <si>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</si>
  <si>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</si>
  <si>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</si>
  <si>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</si>
  <si>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</si>
  <si>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</si>
  <si>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</si>
  <si>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</si>
  <si>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</si>
  <si>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</si>
  <si>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</si>
  <si>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</si>
  <si>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</si>
  <si>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</si>
  <si>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</si>
  <si>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</si>
  <si>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</si>
  <si>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</si>
  <si>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</si>
  <si>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</si>
  <si>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</si>
  <si>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</si>
  <si>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</si>
  <si>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</si>
  <si>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</si>
  <si>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</si>
  <si>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</si>
  <si>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</si>
  <si>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</si>
  <si>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</si>
  <si>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</si>
  <si>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</si>
  <si>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</si>
  <si>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</si>
  <si>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</si>
  <si>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</si>
  <si>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</si>
  <si>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</si>
  <si>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</si>
  <si>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</si>
  <si>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</si>
  <si>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</si>
  <si>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</si>
  <si>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</si>
  <si>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</si>
  <si>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</si>
  <si>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</si>
  <si>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</si>
  <si>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</si>
  <si>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</si>
  <si>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</si>
  <si>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</si>
  <si>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</si>
  <si>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</si>
  <si>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</si>
  <si>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</si>
  <si>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</si>
  <si>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</si>
  <si>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</si>
  <si>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</si>
  <si>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</si>
  <si>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</si>
  <si>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</si>
  <si>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</si>
  <si>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</si>
  <si>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</si>
  <si>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</si>
  <si>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</si>
  <si>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</si>
  <si>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</si>
  <si>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</si>
  <si>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</si>
  <si>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</si>
  <si>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</si>
  <si>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</si>
  <si>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</si>
  <si>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</si>
  <si>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</si>
  <si>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</si>
  <si>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</si>
  <si>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</si>
  <si>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</si>
  <si>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</si>
  <si>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</si>
  <si>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</si>
  <si>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</si>
  <si>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</si>
  <si>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</si>
  <si>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</si>
  <si>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</si>
  <si>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</si>
  <si>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</si>
  <si>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</si>
  <si>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</si>
  <si>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</si>
  <si>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</si>
  <si>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</si>
  <si>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</si>
  <si>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</si>
  <si>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</si>
  <si>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</si>
  <si>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</si>
  <si>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</si>
  <si>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</si>
  <si>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</si>
  <si>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</si>
  <si>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</si>
  <si>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</si>
  <si>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</si>
  <si>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</si>
  <si>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</si>
  <si>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</si>
  <si>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</si>
  <si>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</si>
  <si>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</si>
  <si>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</si>
  <si>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</si>
  <si>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</si>
  <si>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</si>
  <si>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</si>
  <si>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</si>
  <si>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</si>
  <si>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</si>
  <si>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</si>
  <si>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</si>
  <si>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</si>
  <si>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</si>
  <si>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</si>
  <si>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</si>
  <si>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</si>
  <si>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</si>
  <si>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</si>
  <si>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</si>
  <si>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</si>
  <si>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</si>
  <si>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</si>
  <si>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</si>
  <si>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</si>
  <si>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</si>
  <si>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</si>
  <si>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</si>
  <si>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</si>
  <si>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</si>
  <si>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</si>
  <si>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</si>
  <si>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</si>
  <si>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</si>
  <si>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</si>
  <si>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</si>
  <si>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</si>
  <si>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</si>
  <si>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</si>
  <si>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</si>
  <si>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</si>
  <si>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</si>
  <si>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</si>
  <si>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</si>
  <si>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</si>
  <si>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</si>
  <si>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</si>
  <si>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</si>
  <si>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</si>
  <si>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</si>
  <si>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</si>
  <si>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</si>
  <si>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</si>
  <si>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</si>
  <si>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</si>
  <si>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</si>
  <si>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</si>
  <si>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</si>
  <si>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</si>
  <si>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</si>
  <si>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</si>
  <si>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</si>
  <si>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</si>
  <si>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</si>
  <si>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</si>
  <si>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</si>
  <si>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</si>
  <si>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</si>
  <si>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</si>
  <si>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</si>
  <si>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</si>
  <si>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</si>
  <si>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</si>
  <si>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</si>
  <si>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</si>
  <si>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</si>
  <si>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</si>
  <si>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</si>
  <si>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</si>
  <si>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</si>
  <si>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</si>
  <si>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</si>
  <si>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</si>
  <si>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</si>
  <si>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</si>
  <si>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</si>
  <si>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</si>
  <si>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</si>
  <si>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</si>
  <si>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</si>
  <si>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</si>
  <si>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</si>
  <si>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</si>
  <si>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</si>
  <si>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</si>
  <si>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</si>
  <si>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</si>
  <si>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</si>
  <si>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</si>
  <si>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</si>
  <si>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</si>
  <si>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</si>
  <si>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</si>
  <si>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</si>
  <si>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</si>
  <si>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</si>
  <si>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</si>
  <si>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</si>
  <si>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</si>
  <si>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</si>
  <si>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</si>
  <si>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</si>
  <si>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</si>
  <si>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</si>
  <si>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</si>
  <si>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</si>
  <si>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</si>
  <si>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</si>
  <si>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</si>
  <si>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</si>
  <si>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</si>
  <si>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</si>
  <si>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</si>
  <si>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</si>
  <si>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</si>
  <si>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</si>
  <si>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</si>
  <si>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</si>
  <si>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</si>
  <si>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</si>
  <si>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</si>
  <si>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</si>
  <si>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</si>
  <si>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</si>
  <si>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</si>
  <si>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</si>
  <si>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</si>
  <si>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</si>
  <si>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</si>
  <si>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</si>
  <si>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</si>
  <si>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</si>
  <si>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</si>
  <si>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</si>
  <si>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</si>
  <si>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</si>
  <si>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</si>
  <si>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</si>
  <si>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</si>
  <si>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</si>
  <si>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</si>
  <si>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</si>
  <si>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</si>
  <si>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</si>
  <si>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</si>
  <si>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</si>
  <si>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</si>
  <si>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</si>
  <si>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</si>
  <si>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</si>
  <si>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</si>
  <si>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</si>
  <si>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</si>
  <si>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</si>
  <si>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</si>
  <si>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</si>
  <si>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</si>
  <si>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</si>
  <si>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</si>
  <si>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</si>
  <si>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</si>
  <si>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</si>
  <si>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</si>
  <si>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</si>
  <si>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</si>
  <si>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</si>
  <si>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</si>
  <si>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</si>
  <si>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</si>
  <si>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</si>
  <si>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</si>
  <si>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</si>
  <si>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</si>
  <si>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</si>
  <si>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</si>
  <si>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</si>
  <si>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</si>
  <si>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</si>
  <si>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</si>
  <si>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</si>
  <si>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</si>
  <si>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</si>
  <si>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</si>
  <si>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</si>
  <si>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</si>
  <si>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</si>
  <si>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</si>
  <si>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</si>
  <si>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</si>
  <si>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</si>
  <si>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</si>
  <si>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</si>
  <si>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</si>
  <si>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</si>
  <si>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</si>
  <si>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</si>
  <si>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</si>
  <si>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</si>
  <si>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</si>
  <si>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</si>
  <si>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</si>
  <si>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</si>
  <si>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</si>
  <si>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</si>
  <si>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</si>
  <si>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</si>
  <si>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</si>
  <si>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</si>
  <si>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</si>
  <si>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</si>
  <si>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</si>
  <si>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</si>
  <si>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</si>
  <si>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</si>
  <si>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</si>
  <si>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</si>
  <si>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</si>
  <si>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</si>
  <si>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</si>
  <si>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</si>
  <si>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</si>
  <si>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</si>
  <si>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</si>
  <si>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</si>
  <si>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</si>
  <si>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</si>
  <si>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</si>
  <si>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</si>
  <si>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</si>
  <si>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</si>
  <si>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</si>
  <si>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</si>
  <si>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</si>
  <si>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</si>
  <si>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</si>
  <si>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</si>
  <si>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</si>
  <si>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</si>
  <si>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</si>
  <si>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</si>
  <si>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</si>
  <si>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</si>
  <si>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</si>
  <si>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</si>
  <si>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</si>
  <si>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</si>
  <si>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</si>
  <si>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</si>
  <si>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</si>
  <si>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</si>
  <si>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</si>
  <si>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</si>
  <si>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</si>
  <si>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</si>
  <si>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</si>
  <si>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</si>
  <si>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</si>
  <si>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</si>
  <si>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</si>
  <si>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</si>
  <si>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</si>
  <si>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</si>
  <si>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</si>
  <si>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</si>
  <si>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</si>
  <si>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</si>
  <si>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</si>
  <si>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</si>
  <si>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</si>
  <si>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</si>
  <si>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</si>
  <si>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</si>
  <si>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</si>
  <si>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</si>
  <si>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</si>
  <si>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</si>
  <si>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</si>
  <si>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</si>
  <si>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</si>
  <si>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</si>
  <si>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</si>
  <si>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</si>
  <si>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</si>
  <si>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</si>
  <si>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</si>
  <si>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</si>
  <si>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</si>
  <si>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</si>
  <si>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</si>
  <si>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</si>
  <si>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</si>
  <si>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</si>
  <si>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</si>
  <si>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</si>
  <si>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</si>
  <si>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</si>
  <si>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</si>
  <si>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</si>
  <si>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</si>
  <si>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</si>
  <si>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</si>
  <si>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</si>
  <si>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</si>
  <si>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</si>
  <si>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</si>
  <si>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</si>
  <si>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</si>
  <si>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</si>
  <si>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</si>
  <si>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</si>
  <si>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</si>
  <si>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</si>
  <si>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</si>
  <si>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</si>
  <si>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</si>
  <si>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</si>
  <si>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</si>
  <si>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</si>
  <si>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</si>
  <si>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</si>
  <si>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</si>
  <si>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</si>
  <si>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</si>
  <si>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</si>
  <si>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</si>
  <si>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</si>
  <si>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</si>
  <si>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</si>
  <si>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</si>
  <si>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</si>
  <si>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</si>
  <si>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</si>
  <si>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</si>
  <si>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</si>
  <si>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</si>
  <si>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</si>
  <si>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</si>
  <si>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</si>
  <si>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</si>
  <si>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</si>
  <si>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</si>
  <si>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</si>
  <si>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</si>
  <si>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</si>
  <si>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</si>
  <si>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</si>
  <si>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</si>
  <si>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</si>
  <si>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</si>
  <si>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</si>
  <si>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</si>
  <si>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</si>
  <si>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</si>
  <si>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</si>
  <si>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</si>
  <si>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</si>
  <si>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</si>
  <si>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</si>
  <si>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</si>
  <si>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</si>
  <si>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</si>
  <si>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</si>
  <si>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</si>
  <si>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</si>
  <si>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</si>
  <si>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</si>
  <si>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</si>
  <si>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</si>
  <si>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</si>
  <si>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</si>
  <si>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</si>
  <si>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</si>
  <si>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</si>
  <si>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</si>
  <si>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</si>
  <si>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</si>
  <si>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</si>
  <si>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</si>
  <si>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</si>
  <si>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</si>
  <si>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</si>
  <si>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</si>
  <si>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</si>
  <si>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</si>
  <si>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</si>
  <si>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</si>
  <si>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</si>
  <si>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</si>
  <si>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</si>
  <si>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</si>
  <si>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</si>
  <si>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</si>
  <si>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</si>
  <si>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</si>
  <si>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</si>
  <si>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</si>
  <si>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</si>
  <si>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</si>
  <si>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</si>
  <si>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</si>
  <si>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</si>
  <si>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</si>
  <si>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</si>
  <si>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</si>
  <si>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</si>
  <si>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</si>
  <si>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</si>
  <si>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</si>
  <si>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</si>
  <si>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</si>
  <si>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</si>
  <si>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</si>
  <si>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</si>
  <si>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</si>
  <si>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</si>
  <si>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</si>
  <si>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</si>
  <si>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</si>
  <si>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</si>
  <si>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</si>
  <si>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</si>
  <si>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</si>
  <si>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</si>
  <si>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</si>
  <si>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</si>
  <si>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</si>
  <si>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</si>
  <si>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</si>
  <si>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</si>
  <si>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</si>
  <si>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</si>
  <si>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</si>
  <si>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</si>
  <si>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</si>
  <si>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</si>
  <si>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</si>
  <si>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</si>
  <si>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</si>
  <si>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</si>
  <si>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</si>
  <si>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</si>
  <si>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</si>
  <si>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</si>
  <si>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</si>
  <si>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</si>
  <si>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</si>
  <si>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</si>
  <si>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</si>
  <si>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</si>
  <si>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</si>
  <si>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</si>
  <si>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</si>
  <si>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</si>
  <si>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</si>
  <si>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</si>
  <si>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</si>
  <si>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</si>
  <si>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</si>
  <si>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</si>
  <si>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</si>
  <si>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</si>
  <si>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</si>
  <si>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</si>
  <si>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</si>
  <si>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</si>
  <si>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</si>
  <si>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</si>
  <si>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</si>
  <si>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</si>
  <si>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</si>
  <si>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</si>
  <si>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</si>
  <si>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</si>
  <si>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</si>
  <si>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</si>
  <si>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</si>
  <si>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</si>
  <si>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</si>
  <si>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</si>
  <si>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</si>
  <si>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</si>
  <si>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</si>
  <si>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</si>
  <si>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</si>
  <si>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</si>
  <si>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</si>
  <si>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</si>
  <si>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</si>
  <si>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</si>
  <si>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</si>
  <si>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</si>
  <si>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</si>
  <si>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</si>
  <si>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</si>
  <si>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</si>
  <si>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</si>
  <si>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</si>
  <si>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</si>
  <si>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</si>
  <si>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</si>
  <si>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</si>
  <si>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</si>
  <si>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</si>
  <si>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</si>
  <si>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</si>
  <si>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</si>
  <si>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</si>
  <si>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</si>
  <si>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</si>
  <si>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</si>
  <si>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</si>
  <si>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</si>
  <si>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</si>
  <si>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</si>
  <si>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</si>
  <si>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</si>
  <si>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</si>
  <si>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</si>
  <si>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</si>
  <si>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</si>
  <si>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</si>
  <si>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</si>
  <si>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</si>
  <si>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</si>
  <si>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</si>
  <si>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</si>
  <si>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</si>
  <si>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</si>
  <si>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</si>
  <si>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</si>
  <si>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</si>
  <si>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</si>
  <si>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</si>
  <si>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</si>
  <si>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</si>
  <si>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</si>
  <si>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</si>
  <si>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</si>
  <si>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</si>
  <si>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</si>
  <si>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</si>
  <si>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</si>
  <si>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</si>
  <si>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</si>
  <si>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</si>
  <si>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</si>
  <si>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</si>
  <si>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</si>
  <si>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</si>
  <si>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</si>
  <si>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</si>
  <si>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</si>
  <si>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</si>
  <si>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</si>
  <si>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</si>
  <si>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</si>
  <si>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</si>
  <si>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</si>
  <si>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</si>
  <si>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</si>
  <si>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</si>
  <si>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</si>
  <si>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</si>
  <si>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</si>
  <si>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</si>
  <si>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</si>
  <si>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</si>
  <si>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</si>
  <si>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</si>
  <si>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</si>
  <si>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</si>
  <si>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</si>
  <si>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</si>
  <si>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</si>
  <si>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</si>
  <si>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</si>
  <si>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</si>
  <si>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</si>
  <si>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</si>
  <si>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</si>
  <si>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</si>
  <si>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</si>
  <si>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</si>
  <si>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</si>
  <si>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</si>
  <si>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</si>
  <si>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</si>
  <si>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</si>
  <si>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</si>
  <si>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</si>
  <si>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</si>
  <si>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</si>
  <si>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</si>
  <si>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</si>
  <si>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</si>
  <si>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</si>
  <si>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</si>
  <si>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</si>
  <si>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</si>
  <si>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</si>
  <si>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</si>
  <si>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</si>
  <si>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</si>
  <si>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</si>
  <si>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</si>
  <si>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</si>
  <si>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</si>
  <si>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</si>
  <si>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</si>
  <si>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</si>
  <si>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</si>
  <si>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</si>
  <si>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</si>
  <si>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</si>
  <si>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</si>
  <si>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</si>
  <si>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</si>
  <si>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</si>
  <si>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</si>
  <si>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</si>
  <si>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</si>
  <si>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</si>
  <si>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</si>
  <si>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</si>
  <si>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</si>
  <si>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</si>
  <si>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</si>
  <si>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</si>
  <si>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</si>
  <si>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</si>
  <si>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</si>
  <si>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</si>
  <si>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</si>
  <si>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</si>
  <si>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</si>
  <si>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</si>
  <si>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</si>
  <si>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</si>
  <si>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</si>
  <si>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</si>
  <si>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</si>
  <si>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</si>
  <si>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</si>
  <si>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</si>
  <si>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</si>
  <si>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</si>
  <si>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</si>
  <si>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</si>
  <si>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</si>
  <si>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</si>
  <si>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</si>
  <si>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</si>
  <si>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</si>
  <si>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</si>
  <si>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</si>
  <si>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</si>
  <si>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</si>
  <si>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</si>
  <si>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</si>
  <si>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</si>
  <si>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</si>
  <si>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</si>
  <si>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</si>
  <si>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</si>
  <si>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</si>
  <si>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</si>
  <si>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</si>
  <si>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</si>
  <si>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</si>
  <si>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</si>
  <si>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</si>
  <si>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</si>
  <si>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</si>
  <si>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</si>
  <si>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</si>
  <si>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</si>
  <si>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</si>
  <si>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</si>
  <si>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</si>
  <si>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</si>
  <si>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</si>
  <si>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</si>
  <si>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</si>
  <si>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</si>
  <si>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</si>
  <si>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</si>
  <si>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</si>
  <si>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</si>
  <si>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</si>
  <si>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</si>
  <si>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</si>
  <si>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</si>
  <si>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</si>
  <si>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</si>
  <si>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</si>
  <si>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</si>
  <si>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</si>
  <si>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</si>
  <si>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</si>
  <si>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</si>
  <si>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</si>
  <si>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</si>
  <si>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</si>
  <si>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</si>
  <si>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</si>
  <si>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</si>
  <si>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</si>
  <si>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</si>
  <si>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</si>
  <si>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</si>
  <si>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</si>
  <si>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</si>
  <si>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</si>
  <si>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</si>
  <si>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</si>
  <si>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</si>
  <si>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</si>
  <si>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</si>
  <si>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</si>
  <si>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</si>
  <si>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</si>
  <si>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</si>
  <si>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</si>
  <si>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</si>
  <si>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</si>
  <si>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</si>
  <si>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</si>
  <si>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</si>
  <si>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</si>
  <si>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</si>
  <si>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</si>
  <si>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</si>
  <si>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</si>
  <si>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</si>
  <si>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</si>
  <si>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</si>
  <si>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</si>
  <si>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</si>
  <si>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</si>
  <si>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</si>
  <si>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</si>
  <si>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</si>
  <si>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</si>
  <si>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</si>
  <si>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</si>
  <si>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</si>
  <si>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</si>
  <si>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</si>
  <si>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</si>
  <si>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</si>
  <si>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</si>
  <si>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</si>
  <si>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</si>
  <si>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</si>
  <si>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</si>
  <si>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</si>
  <si>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</si>
  <si>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</si>
  <si>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</si>
  <si>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</si>
  <si>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</si>
  <si>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</si>
  <si>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</si>
  <si>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</si>
  <si>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</si>
  <si>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</si>
  <si>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</si>
  <si>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</si>
  <si>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</si>
  <si>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</si>
  <si>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</si>
  <si>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</si>
  <si>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</si>
  <si>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</si>
  <si>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</si>
  <si>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</si>
  <si>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</si>
  <si>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</si>
  <si>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</si>
  <si>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</si>
  <si>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</si>
  <si>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</si>
  <si>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</si>
  <si>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</si>
  <si>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</si>
  <si>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</si>
  <si>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</si>
  <si>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</si>
  <si>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</si>
  <si>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</si>
  <si>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</si>
  <si>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</si>
  <si>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</si>
  <si>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</si>
  <si>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</si>
  <si>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</si>
  <si>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</si>
  <si>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</si>
  <si>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</si>
  <si>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</si>
  <si>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</si>
  <si>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</si>
  <si>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</si>
  <si>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</si>
  <si>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</si>
  <si>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</si>
  <si>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</si>
  <si>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</si>
  <si>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</si>
  <si>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</si>
  <si>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</si>
  <si>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</si>
  <si>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</si>
  <si>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</si>
  <si>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</si>
  <si>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</si>
  <si>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</si>
  <si>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</si>
  <si>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</si>
  <si>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</si>
  <si>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</si>
  <si>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</si>
  <si>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</si>
  <si>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</si>
  <si>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</si>
  <si>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</si>
  <si>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</si>
  <si>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</si>
  <si>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</si>
  <si>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</si>
  <si>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</si>
  <si>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</si>
  <si>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</si>
  <si>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</si>
  <si>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</si>
  <si>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</si>
  <si>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</si>
  <si>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</si>
  <si>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</si>
  <si>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</si>
  <si>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</si>
  <si>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</si>
  <si>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</si>
  <si>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</si>
  <si>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</si>
  <si>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</si>
  <si>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</si>
  <si>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</si>
  <si>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</si>
  <si>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</si>
  <si>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</si>
  <si>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</si>
  <si>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</si>
  <si>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</si>
  <si>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</si>
  <si>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</si>
  <si>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</si>
  <si>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</si>
  <si>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</si>
  <si>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</si>
  <si>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</si>
  <si>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</si>
  <si>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</si>
  <si>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</si>
  <si>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</si>
  <si>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</si>
  <si>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</si>
  <si>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</si>
  <si>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</si>
  <si>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</si>
  <si>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</si>
  <si>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</si>
  <si>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</si>
  <si>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</si>
  <si>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</si>
  <si>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</si>
  <si>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</si>
  <si>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</si>
  <si>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</si>
  <si>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</si>
  <si>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</si>
  <si>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</si>
  <si>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</si>
  <si>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</si>
  <si>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</si>
  <si>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</si>
  <si>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</si>
  <si>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</si>
  <si>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</si>
  <si>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</si>
  <si>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</si>
  <si>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</si>
  <si>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</si>
  <si>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</si>
  <si>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</si>
  <si>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</si>
  <si>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</si>
  <si>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</si>
  <si>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</si>
  <si>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</si>
  <si>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</si>
  <si>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</si>
  <si>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</si>
  <si>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</si>
  <si>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</si>
  <si>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</si>
  <si>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</si>
  <si>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</si>
  <si>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</si>
  <si>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</si>
  <si>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</si>
  <si>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</si>
  <si>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</si>
  <si>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</si>
  <si>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</si>
  <si>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</si>
  <si>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</si>
  <si>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</si>
  <si>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</si>
  <si>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</si>
  <si>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</si>
  <si>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</si>
  <si>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</si>
  <si>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</si>
  <si>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</si>
  <si>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</si>
  <si>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</si>
  <si>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</si>
  <si>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</si>
  <si>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</si>
  <si>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</si>
  <si>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</si>
  <si>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</si>
  <si>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</si>
  <si>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</si>
  <si>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</si>
  <si>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</si>
  <si>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</si>
  <si>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</si>
  <si>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</si>
  <si>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</si>
  <si>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</si>
  <si>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</si>
  <si>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</si>
  <si>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</si>
  <si>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</si>
  <si>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</si>
  <si>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</si>
  <si>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</si>
  <si>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</si>
  <si>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</si>
  <si>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</si>
  <si>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</si>
  <si>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</si>
  <si>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</si>
  <si>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</si>
  <si>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</si>
  <si>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</si>
  <si>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</si>
  <si>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</si>
  <si>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</si>
  <si>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</si>
  <si>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</si>
  <si>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</si>
  <si>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</si>
  <si>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</si>
  <si>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</si>
  <si>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</si>
  <si>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</si>
  <si>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</si>
  <si>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</si>
  <si>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</si>
  <si>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</si>
  <si>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</si>
  <si>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</si>
  <si>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</si>
  <si>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</si>
  <si>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</si>
  <si>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</si>
  <si>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</si>
  <si>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</si>
  <si>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</si>
  <si>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</si>
  <si>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</si>
  <si>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</si>
  <si>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</si>
  <si>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</si>
  <si>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</si>
  <si>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</si>
  <si>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</si>
  <si>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</si>
  <si>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</si>
  <si>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</si>
  <si>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</si>
  <si>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</si>
  <si>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</si>
  <si>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</si>
  <si>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</si>
  <si>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</si>
  <si>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</si>
  <si>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</si>
  <si>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</si>
  <si>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</si>
  <si>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</si>
  <si>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</si>
  <si>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</si>
  <si>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</si>
  <si>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</si>
  <si>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</si>
  <si>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</si>
  <si>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</si>
  <si>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</si>
  <si>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</si>
  <si>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</si>
  <si>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</si>
  <si>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</si>
  <si>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</si>
  <si>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</si>
  <si>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</si>
  <si>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</si>
  <si>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</si>
  <si>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</si>
  <si>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</si>
  <si>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</si>
  <si>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</si>
  <si>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</si>
  <si>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</si>
  <si>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</si>
  <si>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</si>
  <si>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</si>
  <si>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</si>
  <si>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</si>
  <si>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</si>
  <si>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</si>
  <si>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</si>
  <si>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</si>
  <si>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</si>
  <si>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</si>
  <si>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</si>
  <si>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</si>
  <si>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</si>
  <si>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</si>
  <si>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</si>
  <si>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</si>
  <si>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</si>
  <si>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</si>
  <si>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</si>
  <si>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</si>
  <si>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</si>
  <si>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</si>
  <si>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</si>
  <si>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</si>
  <si>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</si>
  <si>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</si>
  <si>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</si>
  <si>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</si>
  <si>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</si>
  <si>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</si>
  <si>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</si>
  <si>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</si>
  <si>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</si>
  <si>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</si>
  <si>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</si>
  <si>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</si>
  <si>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</si>
  <si>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</si>
  <si>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</si>
  <si>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</si>
  <si>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</si>
  <si>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</si>
  <si>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</si>
  <si>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</si>
  <si>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</si>
  <si>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</si>
  <si>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</si>
  <si>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</si>
  <si>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</si>
  <si>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</si>
  <si>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</si>
  <si>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</si>
  <si>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</si>
  <si>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</si>
  <si>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</si>
  <si>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</si>
  <si>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</si>
  <si>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</si>
  <si>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</si>
  <si>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</si>
  <si>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</si>
  <si>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</si>
  <si>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</si>
  <si>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</si>
  <si>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</si>
  <si>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</si>
  <si>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</si>
  <si>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</si>
  <si>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</si>
  <si>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</si>
  <si>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</si>
  <si>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</si>
  <si>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</si>
  <si>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</si>
  <si>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</si>
  <si>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</si>
  <si>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</si>
  <si>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</si>
  <si>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</si>
  <si>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</si>
  <si>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</si>
  <si>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</si>
  <si>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</si>
  <si>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</si>
  <si>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</si>
  <si>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</si>
  <si>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</si>
  <si>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</si>
  <si>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</si>
  <si>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</si>
  <si>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</si>
  <si>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</si>
  <si>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</si>
  <si>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</si>
  <si>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</si>
  <si>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</si>
  <si>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</si>
  <si>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</si>
  <si>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</si>
  <si>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</si>
  <si>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</si>
  <si>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</si>
  <si>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</si>
  <si>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</si>
  <si>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</si>
  <si>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</si>
  <si>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</si>
  <si>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</si>
  <si>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</si>
  <si>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</si>
  <si>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</si>
  <si>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</si>
  <si>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</si>
  <si>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</si>
  <si>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</si>
  <si>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</si>
  <si>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</si>
  <si>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</si>
  <si>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</si>
  <si>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</si>
  <si>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</si>
  <si>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</si>
  <si>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</si>
  <si>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</si>
  <si>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</si>
  <si>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</si>
  <si>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</si>
  <si>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</si>
  <si>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</si>
  <si>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</si>
  <si>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</si>
  <si>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</si>
  <si>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</si>
  <si>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</si>
  <si>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</si>
  <si>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</si>
  <si>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</si>
  <si>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</si>
  <si>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</si>
  <si>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</si>
  <si>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</si>
  <si>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</si>
  <si>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</si>
  <si>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</si>
  <si>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</si>
  <si>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</si>
  <si>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</si>
  <si>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</si>
  <si>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</si>
  <si>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</si>
  <si>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</si>
  <si>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</si>
  <si>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</si>
  <si>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</si>
  <si>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</si>
  <si>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</si>
  <si>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</si>
  <si>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</si>
  <si>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</si>
  <si>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</si>
  <si>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</si>
  <si>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</si>
  <si>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</si>
  <si>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</si>
  <si>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</si>
  <si>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</si>
  <si>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</si>
  <si>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</si>
  <si>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</si>
  <si>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</si>
  <si>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</si>
  <si>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</si>
  <si>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</si>
  <si>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</si>
  <si>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</si>
  <si>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</si>
  <si>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</si>
  <si>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</si>
  <si>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</si>
  <si>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</si>
  <si>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</si>
  <si>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</si>
  <si>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</si>
  <si>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</si>
  <si>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</si>
  <si>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</si>
  <si>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</si>
  <si>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</si>
  <si>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</si>
  <si>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</si>
  <si>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</si>
  <si>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</si>
  <si>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</si>
  <si>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</si>
  <si>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</si>
  <si>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</si>
  <si>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</si>
  <si>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</si>
  <si>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</si>
  <si>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</si>
  <si>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</si>
  <si>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</si>
  <si>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</si>
  <si>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</si>
  <si>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</si>
  <si>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</si>
  <si>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</si>
  <si>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</si>
  <si>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</si>
  <si>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</si>
  <si>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</si>
  <si>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</si>
  <si>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</si>
  <si>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</si>
  <si>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</si>
  <si>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</si>
  <si>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</si>
  <si>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</si>
  <si>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</si>
  <si>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</si>
  <si>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</si>
  <si>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</si>
  <si>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</si>
  <si>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</si>
  <si>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</si>
  <si>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</si>
  <si>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</si>
  <si>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</si>
  <si>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</si>
  <si>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</si>
  <si>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</si>
  <si>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</si>
  <si>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</si>
  <si>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</si>
  <si>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</si>
  <si>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</si>
  <si>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</si>
  <si>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</si>
  <si>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</si>
  <si>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</si>
  <si>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</si>
  <si>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</si>
  <si>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</si>
  <si>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</si>
  <si>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</si>
  <si>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</si>
  <si>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</si>
  <si>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</si>
  <si>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</si>
  <si>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</si>
  <si>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</si>
  <si>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</si>
  <si>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</si>
  <si>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</si>
  <si>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</si>
  <si>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</si>
  <si>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</si>
  <si>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</si>
  <si>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</si>
  <si>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</si>
  <si>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</si>
  <si>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</si>
  <si>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</si>
  <si>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</si>
  <si>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</si>
  <si>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</si>
  <si>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</si>
  <si>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</si>
  <si>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</si>
  <si>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</si>
  <si>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</si>
  <si>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</si>
  <si>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</si>
  <si>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</si>
  <si>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</si>
  <si>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</si>
  <si>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</si>
  <si>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</si>
  <si>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</si>
  <si>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</si>
  <si>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</si>
  <si>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</si>
  <si>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</si>
  <si>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</si>
  <si>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</si>
  <si>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</si>
  <si>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</si>
  <si>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</si>
  <si>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</si>
  <si>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</si>
  <si>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</si>
  <si>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</si>
  <si>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</si>
  <si>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</si>
  <si>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</si>
  <si>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</si>
  <si>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</si>
  <si>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</si>
  <si>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</si>
  <si>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</si>
  <si>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</si>
  <si>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</si>
  <si>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</si>
  <si>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</si>
  <si>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</si>
  <si>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</si>
  <si>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</si>
  <si>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</si>
  <si>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</si>
  <si>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</si>
  <si>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</si>
  <si>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</si>
  <si>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</si>
  <si>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</si>
  <si>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</si>
  <si>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</si>
  <si>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</si>
  <si>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</si>
  <si>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</si>
  <si>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</si>
  <si>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</si>
  <si>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</si>
  <si>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</si>
  <si>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</si>
  <si>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</si>
  <si>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</si>
  <si>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</si>
  <si>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</si>
  <si>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</si>
  <si>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</si>
  <si>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</si>
  <si>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</si>
  <si>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</si>
  <si>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</si>
  <si>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</si>
  <si>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</si>
  <si>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</si>
  <si>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</si>
  <si>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</si>
  <si>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</si>
  <si>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</si>
  <si>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</si>
  <si>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</si>
  <si>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</si>
  <si>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</si>
  <si>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</si>
  <si>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</si>
  <si>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</si>
  <si>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</si>
  <si>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</si>
  <si>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</si>
  <si>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</si>
  <si>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</si>
  <si>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</si>
  <si>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</si>
  <si>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</si>
  <si>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</si>
  <si>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</si>
  <si>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</si>
  <si>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</si>
  <si>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</si>
  <si>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</si>
  <si>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</si>
  <si>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</si>
  <si>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</si>
  <si>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</si>
  <si>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</si>
  <si>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</si>
  <si>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</si>
  <si>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</si>
  <si>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</si>
  <si>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</si>
  <si>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</si>
  <si>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</si>
  <si>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</si>
  <si>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</si>
  <si>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</si>
  <si>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</si>
  <si>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</si>
  <si>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</si>
  <si>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</si>
  <si>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</si>
  <si>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</si>
  <si>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</si>
  <si>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</si>
  <si>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</si>
  <si>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</si>
  <si>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</si>
  <si>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</si>
  <si>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</si>
  <si>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</si>
  <si>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</si>
  <si>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</si>
  <si>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</si>
  <si>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</si>
  <si>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</si>
  <si>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</si>
  <si>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</si>
  <si>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</si>
  <si>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</si>
  <si>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</si>
  <si>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</si>
  <si>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</si>
  <si>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</si>
  <si>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</si>
  <si>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</si>
  <si>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</si>
  <si>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</si>
  <si>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</si>
  <si>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</si>
  <si>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</si>
  <si>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</si>
  <si>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</si>
  <si>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</si>
  <si>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</si>
  <si>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</si>
  <si>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</si>
  <si>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</si>
  <si>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</si>
  <si>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</si>
  <si>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</si>
  <si>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</si>
  <si>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</si>
  <si>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</si>
  <si>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</si>
  <si>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</si>
  <si>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</si>
  <si>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</si>
  <si>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</si>
  <si>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</si>
  <si>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</si>
  <si>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</si>
  <si>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</si>
  <si>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</si>
  <si>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</si>
  <si>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</si>
  <si>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</si>
  <si>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</si>
  <si>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</si>
  <si>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</si>
  <si>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</si>
  <si>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</si>
  <si>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</si>
  <si>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</si>
  <si>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</si>
  <si>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</si>
  <si>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</si>
  <si>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</si>
  <si>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</si>
  <si>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</si>
  <si>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</si>
  <si>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</si>
  <si>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</si>
  <si>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</si>
  <si>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</si>
  <si>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</si>
  <si>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</si>
  <si>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</si>
  <si>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</si>
  <si>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</si>
  <si>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</si>
  <si>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</si>
  <si>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</si>
  <si>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</si>
  <si>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</si>
  <si>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</si>
  <si>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</si>
  <si>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</si>
  <si>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</si>
  <si>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</si>
  <si>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</si>
  <si>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</si>
  <si>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</si>
  <si>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</si>
  <si>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</si>
  <si>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</si>
  <si>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</si>
  <si>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</si>
  <si>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</si>
  <si>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</si>
  <si>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</si>
  <si>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</si>
  <si>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</si>
  <si>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</si>
  <si>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</si>
  <si>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</si>
  <si>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</si>
  <si>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</si>
  <si>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</si>
  <si>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</si>
  <si>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</si>
  <si>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</si>
  <si>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</si>
  <si>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</si>
  <si>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</si>
  <si>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</si>
  <si>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</si>
  <si>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</si>
  <si>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</si>
  <si>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</si>
  <si>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</si>
  <si>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</si>
  <si>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</si>
  <si>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</si>
  <si>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</si>
  <si>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</si>
  <si>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</si>
  <si>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</si>
  <si>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</si>
  <si>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</si>
  <si>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</si>
  <si>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</si>
  <si>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</si>
  <si>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</si>
  <si>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</si>
  <si>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</si>
  <si>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</si>
  <si>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</si>
  <si>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</si>
  <si>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</si>
  <si>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</si>
  <si>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</si>
  <si>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</si>
  <si>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</si>
  <si>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</si>
  <si>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</si>
  <si>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</si>
  <si>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</si>
  <si>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</si>
  <si>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</si>
  <si>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</si>
  <si>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</si>
  <si>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</si>
  <si>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</si>
  <si>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</si>
  <si>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</si>
  <si>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</si>
  <si>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</si>
  <si>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</si>
  <si>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</si>
  <si>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</si>
  <si>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</si>
  <si>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</si>
  <si>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</si>
  <si>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</si>
  <si>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</si>
  <si>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</si>
  <si>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</si>
  <si>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</si>
  <si>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</si>
  <si>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</si>
  <si>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</si>
  <si>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</si>
  <si>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</si>
  <si>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</si>
  <si>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</si>
  <si>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</si>
  <si>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</si>
  <si>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</si>
  <si>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</si>
  <si>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</si>
  <si>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</si>
  <si>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</si>
  <si>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</si>
  <si>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</si>
  <si>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</si>
  <si>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</si>
  <si>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</si>
  <si>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</si>
  <si>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</si>
  <si>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</si>
  <si>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</si>
  <si>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</si>
  <si>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</si>
  <si>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</si>
  <si>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</si>
  <si>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</si>
  <si>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</si>
  <si>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</si>
  <si>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</si>
  <si>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</si>
  <si>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</si>
  <si>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</si>
  <si>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</si>
  <si>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</si>
  <si>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</si>
  <si>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</si>
  <si>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</si>
  <si>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</si>
  <si>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</si>
  <si>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</si>
  <si>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</si>
  <si>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</si>
  <si>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</si>
  <si>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</si>
  <si>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</si>
  <si>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</si>
  <si>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</si>
  <si>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</si>
  <si>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</si>
  <si>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</si>
  <si>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</si>
  <si>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</si>
  <si>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</si>
  <si>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</si>
  <si>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</si>
  <si>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</si>
  <si>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</si>
  <si>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</si>
  <si>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</si>
  <si>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</si>
  <si>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</si>
  <si>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</si>
  <si>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</si>
  <si>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</si>
  <si>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</si>
  <si>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</si>
  <si>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</si>
  <si>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</si>
  <si>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</si>
  <si>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</si>
  <si>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</si>
  <si>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</si>
  <si>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</si>
  <si>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</si>
  <si>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</si>
  <si>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</si>
  <si>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</si>
  <si>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</si>
  <si>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</si>
  <si>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</si>
  <si>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</si>
  <si>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</si>
  <si>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</si>
  <si>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</si>
  <si>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</si>
  <si>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</si>
  <si>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</si>
  <si>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</si>
  <si>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</si>
  <si>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</si>
  <si>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</si>
  <si>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</si>
  <si>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</si>
  <si>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</si>
  <si>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</si>
  <si>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</si>
  <si>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</si>
  <si>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</si>
  <si>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</si>
  <si>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</si>
  <si>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</si>
  <si>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</si>
  <si>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</si>
  <si>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</si>
  <si>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</si>
  <si>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</si>
  <si>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</si>
  <si>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</si>
  <si>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</si>
  <si>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</si>
  <si>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</si>
  <si>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</si>
  <si>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</si>
  <si>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</si>
  <si>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</si>
  <si>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</si>
  <si>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</si>
  <si>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</si>
  <si>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</si>
  <si>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</si>
  <si>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</si>
  <si>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</si>
  <si>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</si>
  <si>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</si>
  <si>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</si>
  <si>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</si>
  <si>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</si>
  <si>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</si>
  <si>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</si>
  <si>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</si>
  <si>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</si>
  <si>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</si>
  <si>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</si>
  <si>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</si>
  <si>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</si>
  <si>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</si>
  <si>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</si>
  <si>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</si>
  <si>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</si>
  <si>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</si>
  <si>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</si>
  <si>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</si>
  <si>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</si>
  <si>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</si>
  <si>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</si>
  <si>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</si>
  <si>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</si>
  <si>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</si>
  <si>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</si>
  <si>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</si>
  <si>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</si>
  <si>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</si>
  <si>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</si>
  <si>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</si>
  <si>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</si>
  <si>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</si>
  <si>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</si>
  <si>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</si>
  <si>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</si>
  <si>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</si>
  <si>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</si>
  <si>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</si>
  <si>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</si>
  <si>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</si>
  <si>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</si>
  <si>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</si>
  <si>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</si>
  <si>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</si>
  <si>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</si>
  <si>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</si>
  <si>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</si>
  <si>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</si>
  <si>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</si>
  <si>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</si>
  <si>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</si>
  <si>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</si>
  <si>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</si>
  <si>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</si>
  <si>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</si>
  <si>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</si>
  <si>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</si>
  <si>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</si>
  <si>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</si>
  <si>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</si>
  <si>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</si>
  <si>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</si>
  <si>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</si>
  <si>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</si>
  <si>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</si>
  <si>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</si>
  <si>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</si>
  <si>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</si>
  <si>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</si>
  <si>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</si>
  <si>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</si>
  <si>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</si>
  <si>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</si>
  <si>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</si>
  <si>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</si>
  <si>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</si>
  <si>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</si>
  <si>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</si>
  <si>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</si>
  <si>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</si>
  <si>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</si>
  <si>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</si>
  <si>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</si>
  <si>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</si>
  <si>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</si>
  <si>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</si>
  <si>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</si>
  <si>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</si>
  <si>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</si>
  <si>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</si>
  <si>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</si>
  <si>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</si>
  <si>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</si>
  <si>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</si>
  <si>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</si>
  <si>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</si>
  <si>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</si>
  <si>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</si>
  <si>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</si>
  <si>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</si>
  <si>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</si>
  <si>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</si>
  <si>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</si>
  <si>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</si>
  <si>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</si>
  <si>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</si>
  <si>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</si>
  <si>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</si>
  <si>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</si>
  <si>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</si>
  <si>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</si>
  <si>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</si>
  <si>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</si>
  <si>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</si>
  <si>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</si>
  <si>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</si>
  <si>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</si>
  <si>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</si>
  <si>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</si>
  <si>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</si>
  <si>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</si>
  <si>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</si>
  <si>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</si>
  <si>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</si>
  <si>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</si>
  <si>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</si>
  <si>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</si>
  <si>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</si>
  <si>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</si>
  <si>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</si>
  <si>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</si>
  <si>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</si>
  <si>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</si>
  <si>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</si>
  <si>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</si>
  <si>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</si>
  <si>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</si>
  <si>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</si>
  <si>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</si>
  <si>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</si>
  <si>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</si>
  <si>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</si>
  <si>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</si>
  <si>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</si>
  <si>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</si>
  <si>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</si>
  <si>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</si>
  <si>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</si>
  <si>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</si>
  <si>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</si>
  <si>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</si>
  <si>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</si>
  <si>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</si>
  <si>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</si>
  <si>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</si>
  <si>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</si>
  <si>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</si>
  <si>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</si>
  <si>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</si>
  <si>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</si>
  <si>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</si>
  <si>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</si>
  <si>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</si>
  <si>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</si>
  <si>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</si>
  <si>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</si>
  <si>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</si>
  <si>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</si>
  <si>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</si>
  <si>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</si>
  <si>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</si>
  <si>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</si>
  <si>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</si>
  <si>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</si>
  <si>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</si>
  <si>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</si>
  <si>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</si>
  <si>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</si>
  <si>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</si>
  <si>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</si>
  <si>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</si>
  <si>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</si>
  <si>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</si>
  <si>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</si>
  <si>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</si>
  <si>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</si>
  <si>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</si>
  <si>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</si>
  <si>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</si>
  <si>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</si>
  <si>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</si>
  <si>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</si>
  <si>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</si>
  <si>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</si>
  <si>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</si>
  <si>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</si>
  <si>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</si>
  <si>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</si>
  <si>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</si>
  <si>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</si>
  <si>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</si>
  <si>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</si>
  <si>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</si>
  <si>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</si>
  <si>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</si>
  <si>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</si>
  <si>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</si>
  <si>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</si>
  <si>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</si>
  <si>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</si>
  <si>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</si>
  <si>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</si>
  <si>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</si>
  <si>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</si>
  <si>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</si>
  <si>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</si>
  <si>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</si>
  <si>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</si>
  <si>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</si>
  <si>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</si>
  <si>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</si>
  <si>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</si>
  <si>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</si>
  <si>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</si>
  <si>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</si>
  <si>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</si>
  <si>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</si>
  <si>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</si>
  <si>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</si>
  <si>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</si>
  <si>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</si>
  <si>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</si>
  <si>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</si>
  <si>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</si>
  <si>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</si>
  <si>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</si>
  <si>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</si>
  <si>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</si>
  <si>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</si>
  <si>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</si>
  <si>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</si>
  <si>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</si>
  <si>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</si>
  <si>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</si>
  <si>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</si>
  <si>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</si>
  <si>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</si>
  <si>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</si>
  <si>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</si>
  <si>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</si>
  <si>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</si>
  <si>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</si>
  <si>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</si>
  <si>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</si>
  <si>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</si>
  <si>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</si>
  <si>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</si>
  <si>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</si>
  <si>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</si>
  <si>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</si>
  <si>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</si>
  <si>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</si>
  <si>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</si>
  <si>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</si>
  <si>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</si>
  <si>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</si>
  <si>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</si>
  <si>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</si>
  <si>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</si>
  <si>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</si>
  <si>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</si>
  <si>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</si>
  <si>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</si>
  <si>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</si>
  <si>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</si>
  <si>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</si>
  <si>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</si>
  <si>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</si>
  <si>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</si>
  <si>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</si>
  <si>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</si>
  <si>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</si>
  <si>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</si>
  <si>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</si>
  <si>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</si>
  <si>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</si>
  <si>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</si>
  <si>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</si>
  <si>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</si>
  <si>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</si>
  <si>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</si>
  <si>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</si>
  <si>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</si>
  <si>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</si>
  <si>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</si>
  <si>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</si>
  <si>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</si>
  <si>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</si>
  <si>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</si>
  <si>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</si>
  <si>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</si>
  <si>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</si>
  <si>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</si>
  <si>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</si>
  <si>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</si>
  <si>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</si>
  <si>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</si>
  <si>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</si>
  <si>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</si>
  <si>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</si>
  <si>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</si>
  <si>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</si>
  <si>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</si>
  <si>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</si>
  <si>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</si>
  <si>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</si>
  <si>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</si>
  <si>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</si>
  <si>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</si>
  <si>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</si>
  <si>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</si>
  <si>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</si>
  <si>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</si>
  <si>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</si>
  <si>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</si>
  <si>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</si>
  <si>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</si>
  <si>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</si>
  <si>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</si>
  <si>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</si>
  <si>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</si>
  <si>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</si>
  <si>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</si>
  <si>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</si>
  <si>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</si>
  <si>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</si>
  <si>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</si>
  <si>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</si>
  <si>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</si>
  <si>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</si>
  <si>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</si>
  <si>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</si>
  <si>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</si>
  <si>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</si>
  <si>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</si>
  <si>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</si>
  <si>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</si>
  <si>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</si>
  <si>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</si>
  <si>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</si>
  <si>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</si>
  <si>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</si>
  <si>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</si>
  <si>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</si>
  <si>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</si>
  <si>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</si>
  <si>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</si>
  <si>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</si>
  <si>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</si>
  <si>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</si>
  <si>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</si>
  <si>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</si>
  <si>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</si>
  <si>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</si>
  <si>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</si>
  <si>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</si>
  <si>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</si>
  <si>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</si>
  <si>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</si>
  <si>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</si>
  <si>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</si>
  <si>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</si>
  <si>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</si>
  <si>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</si>
  <si>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</si>
  <si>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</si>
  <si>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</si>
  <si>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</si>
  <si>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</si>
  <si>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</si>
  <si>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</si>
  <si>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</si>
  <si>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</si>
  <si>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</si>
  <si>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</si>
  <si>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</si>
  <si>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</si>
  <si>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</si>
  <si>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</si>
  <si>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</si>
  <si>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</si>
  <si>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</si>
  <si>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</si>
  <si>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</si>
  <si>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</si>
  <si>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</si>
  <si>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</si>
  <si>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</si>
  <si>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</si>
  <si>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</si>
  <si>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</si>
  <si>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</si>
  <si>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</si>
  <si>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</si>
  <si>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</si>
  <si>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</si>
  <si>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</si>
  <si>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</si>
  <si>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</si>
  <si>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</si>
  <si>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</si>
  <si>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</si>
  <si>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</si>
  <si>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</si>
  <si>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</si>
  <si>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</si>
  <si>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</si>
  <si>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</si>
  <si>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</si>
  <si>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</si>
  <si>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</si>
  <si>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</si>
  <si>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</si>
  <si>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</si>
  <si>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</si>
  <si>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</si>
  <si>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</si>
  <si>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</si>
  <si>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</si>
  <si>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</si>
  <si>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</si>
  <si>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</si>
  <si>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</si>
  <si>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</si>
  <si>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</si>
  <si>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</si>
  <si>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</si>
  <si>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</si>
  <si>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</si>
  <si>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</si>
  <si>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</si>
  <si>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</si>
  <si>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</si>
  <si>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</si>
  <si>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</si>
  <si>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</si>
  <si>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</si>
  <si>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</si>
  <si>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</si>
  <si>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</si>
  <si>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</si>
  <si>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</si>
  <si>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</si>
  <si>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</si>
  <si>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</si>
  <si>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</si>
  <si>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</si>
  <si>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</si>
  <si>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</si>
  <si>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</si>
  <si>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</si>
  <si>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</si>
  <si>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</si>
  <si>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</si>
  <si>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</si>
  <si>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</si>
  <si>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</si>
  <si>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</si>
  <si>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</si>
  <si>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</si>
  <si>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</si>
  <si>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</si>
  <si>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</si>
  <si>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</si>
  <si>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</si>
  <si>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</si>
  <si>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</si>
  <si>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</si>
  <si>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</si>
  <si>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</si>
  <si>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</si>
  <si>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</si>
  <si>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</si>
  <si>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</si>
  <si>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</si>
  <si>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</si>
  <si>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</si>
  <si>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</si>
  <si>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</si>
  <si>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</si>
  <si>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</si>
  <si>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</si>
  <si>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</si>
  <si>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</si>
  <si>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</si>
  <si>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</si>
  <si>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</si>
  <si>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</si>
  <si>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</si>
  <si>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</si>
  <si>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</si>
  <si>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</si>
  <si>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</si>
  <si>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</si>
  <si>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</si>
  <si>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</si>
  <si>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</si>
  <si>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</si>
  <si>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</si>
  <si>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</si>
  <si>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</si>
  <si>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</si>
  <si>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</si>
  <si>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</si>
  <si>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</si>
  <si>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</si>
  <si>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</si>
  <si>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</si>
  <si>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</si>
  <si>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</si>
  <si>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</si>
  <si>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</si>
  <si>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</si>
  <si>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</si>
  <si>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</si>
  <si>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</si>
  <si>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</si>
  <si>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</si>
  <si>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</si>
  <si>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</si>
  <si>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</si>
  <si>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</si>
  <si>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</si>
  <si>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</si>
  <si>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</si>
  <si>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</si>
  <si>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</si>
  <si>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</si>
  <si>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</si>
  <si>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</si>
  <si>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</si>
  <si>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</si>
  <si>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</si>
  <si>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</si>
  <si>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</si>
  <si>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</si>
  <si>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</si>
  <si>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</si>
  <si>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</si>
  <si>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</si>
  <si>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</si>
  <si>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</si>
  <si>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</si>
  <si>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</si>
  <si>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</si>
  <si>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</si>
  <si>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</si>
  <si>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</si>
  <si>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</si>
  <si>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</si>
  <si>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</si>
  <si>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</si>
  <si>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</si>
  <si>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</si>
  <si>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</si>
  <si>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</si>
  <si>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</si>
  <si>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</si>
  <si>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</si>
  <si>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</si>
  <si>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</si>
  <si>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</si>
  <si>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</si>
  <si>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</si>
  <si>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</si>
  <si>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</si>
  <si>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</si>
  <si>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</si>
  <si>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</si>
  <si>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</si>
  <si>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</si>
  <si>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</si>
  <si>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</si>
  <si>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</si>
  <si>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</si>
  <si>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</si>
  <si>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</si>
  <si>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</si>
  <si>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</si>
  <si>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</si>
  <si>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</si>
  <si>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</si>
  <si>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</si>
  <si>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</si>
  <si>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</si>
  <si>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</si>
  <si>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</si>
  <si>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</si>
  <si>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</si>
  <si>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</si>
  <si>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</si>
  <si>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</si>
  <si>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</si>
  <si>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</si>
  <si>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</si>
  <si>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</si>
  <si>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</si>
  <si>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</si>
  <si>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</si>
  <si>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</si>
  <si>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</si>
  <si>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</si>
  <si>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</si>
  <si>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</si>
  <si>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</si>
  <si>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</si>
  <si>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</si>
  <si>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</si>
  <si>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</si>
  <si>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</si>
  <si>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</si>
  <si>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</si>
  <si>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</si>
  <si>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</si>
  <si>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</si>
  <si>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</si>
  <si>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</si>
  <si>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</si>
  <si>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</si>
  <si>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</si>
  <si>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</si>
  <si>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</si>
  <si>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</si>
  <si>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</si>
  <si>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</si>
  <si>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</si>
  <si>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</si>
  <si>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</si>
  <si>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</si>
  <si>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</si>
  <si>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</si>
  <si>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</si>
  <si>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</si>
  <si>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</si>
  <si>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</si>
  <si>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</si>
  <si>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</si>
  <si>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</si>
  <si>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</si>
  <si>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</si>
  <si>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</si>
  <si>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</si>
  <si>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</si>
  <si>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</si>
  <si>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</si>
  <si>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</si>
  <si>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</si>
  <si>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</si>
  <si>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</si>
  <si>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</si>
  <si>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</si>
  <si>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</si>
  <si>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</si>
  <si>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</si>
  <si>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</si>
  <si>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</si>
  <si>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</si>
  <si>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</si>
  <si>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</si>
  <si>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</si>
  <si>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</si>
  <si>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</si>
  <si>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</si>
  <si>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</si>
  <si>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</si>
  <si>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</si>
  <si>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</si>
  <si>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</si>
  <si>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</si>
  <si>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</si>
  <si>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</si>
  <si>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</si>
  <si>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</si>
  <si>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</si>
  <si>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</si>
  <si>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</si>
  <si>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</si>
  <si>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</si>
  <si>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</si>
  <si>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</si>
  <si>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</si>
  <si>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</si>
  <si>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</si>
  <si>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</si>
  <si>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</si>
  <si>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</si>
  <si>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</si>
  <si>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</si>
  <si>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</si>
  <si>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</si>
  <si>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</si>
  <si>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</si>
  <si>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</si>
  <si>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</si>
  <si>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</si>
  <si>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</si>
  <si>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</si>
  <si>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</si>
  <si>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</si>
  <si>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</si>
  <si>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</si>
  <si>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</si>
  <si>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</si>
  <si>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</si>
  <si>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</si>
  <si>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</si>
  <si>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</si>
  <si>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</si>
  <si>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</si>
  <si>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</si>
  <si>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</si>
  <si>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</si>
  <si>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</si>
  <si>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</si>
  <si>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</si>
  <si>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</si>
  <si>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</si>
  <si>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</si>
  <si>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</si>
  <si>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</si>
  <si>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</si>
  <si>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</si>
  <si>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</si>
  <si>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</si>
  <si>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</si>
  <si>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</si>
  <si>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</si>
  <si>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</si>
  <si>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</si>
  <si>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</si>
  <si>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</si>
  <si>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</si>
  <si>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</si>
  <si>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</si>
  <si>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</si>
  <si>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</si>
  <si>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</si>
  <si>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</si>
  <si>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</si>
  <si>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</si>
  <si>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</si>
  <si>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</si>
  <si>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</si>
  <si>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</si>
  <si>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</si>
  <si>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</si>
  <si>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</si>
  <si>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</si>
  <si>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</si>
  <si>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</si>
  <si>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</si>
  <si>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</si>
  <si>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</si>
  <si>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</si>
  <si>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</si>
  <si>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</si>
  <si>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</si>
  <si>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</si>
  <si>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</si>
  <si>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</si>
  <si>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</si>
  <si>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</si>
  <si>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</si>
  <si>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</si>
  <si>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</si>
  <si>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</si>
  <si>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</si>
  <si>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</si>
  <si>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</si>
  <si>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</si>
  <si>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</si>
  <si>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</si>
  <si>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</si>
  <si>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</si>
  <si>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</si>
  <si>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</si>
  <si>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</si>
  <si>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</si>
  <si>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</si>
  <si>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</si>
  <si>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</si>
  <si>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</si>
  <si>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</si>
  <si>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</si>
  <si>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</si>
  <si>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</si>
  <si>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</si>
  <si>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</si>
  <si>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</si>
  <si>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</si>
  <si>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</si>
  <si>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</si>
  <si>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</si>
  <si>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</si>
  <si>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</si>
  <si>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</si>
  <si>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</si>
  <si>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</si>
  <si>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</si>
  <si>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</si>
  <si>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</si>
  <si>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</si>
  <si>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</si>
  <si>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</si>
  <si>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</si>
  <si>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</si>
  <si>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</si>
  <si>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</si>
  <si>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</si>
  <si>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</si>
  <si>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</si>
  <si>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</si>
  <si>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</si>
  <si>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</si>
  <si>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</si>
  <si>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</si>
  <si>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</si>
  <si>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</si>
  <si>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</si>
  <si>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</si>
  <si>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</si>
  <si>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</si>
  <si>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</si>
  <si>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</si>
  <si>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</si>
  <si>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</si>
  <si>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</si>
  <si>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</si>
  <si>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</si>
  <si>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</si>
  <si>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</si>
  <si>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</si>
  <si>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</si>
  <si>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</si>
  <si>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</si>
  <si>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</si>
  <si>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</si>
  <si>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</si>
  <si>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</si>
  <si>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</si>
  <si>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</si>
  <si>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</si>
  <si>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</si>
  <si>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</si>
  <si>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</si>
  <si>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</si>
  <si>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</si>
  <si>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</si>
  <si>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</si>
  <si>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</si>
  <si>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</si>
  <si>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</si>
  <si>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</si>
  <si>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</si>
  <si>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</si>
  <si>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</si>
  <si>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</si>
  <si>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</si>
  <si>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</si>
  <si>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</si>
  <si>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</si>
  <si>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</si>
  <si>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</si>
  <si>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</si>
  <si>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</si>
  <si>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</si>
  <si>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</si>
  <si>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</si>
  <si>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</si>
  <si>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</si>
  <si>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</si>
  <si>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</si>
  <si>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</si>
  <si>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</si>
  <si>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</si>
  <si>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</si>
  <si>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</si>
  <si>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</si>
  <si>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</si>
  <si>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</si>
  <si>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</si>
  <si>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</si>
  <si>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</si>
  <si>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</si>
  <si>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</si>
  <si>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</si>
  <si>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</si>
  <si>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</si>
  <si>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</si>
  <si>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</si>
  <si>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</si>
  <si>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</si>
  <si>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</si>
  <si>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</si>
  <si>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</si>
  <si>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</si>
  <si>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</si>
  <si>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</si>
  <si>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</si>
  <si>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</si>
  <si>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</si>
  <si>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</si>
  <si>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</si>
  <si>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</si>
  <si>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</si>
  <si>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</si>
  <si>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</si>
  <si>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</si>
  <si>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</si>
  <si>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</si>
  <si>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</si>
  <si>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</si>
  <si>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</si>
  <si>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</si>
  <si>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</si>
  <si>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</si>
  <si>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</si>
  <si>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</si>
  <si>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</si>
  <si>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</si>
  <si>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</si>
  <si>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</si>
  <si>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</si>
  <si>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</si>
  <si>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</si>
  <si>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</si>
  <si>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</si>
  <si>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</si>
  <si>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</si>
  <si>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</si>
  <si>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</si>
  <si>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</si>
  <si>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</si>
  <si>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</si>
  <si>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</si>
  <si>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</si>
  <si>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</si>
  <si>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</si>
  <si>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</si>
  <si>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</si>
  <si>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</si>
  <si>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</si>
  <si>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</si>
  <si>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</si>
  <si>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</si>
  <si>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</si>
  <si>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</si>
  <si>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</si>
  <si>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</si>
  <si>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</si>
  <si>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</si>
  <si>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</si>
  <si>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</si>
  <si>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</si>
  <si>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</si>
  <si>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</si>
  <si>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</si>
  <si>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</si>
  <si>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</si>
  <si>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</si>
  <si>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</si>
  <si>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</si>
  <si>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</si>
  <si>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</si>
  <si>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</si>
  <si>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</si>
  <si>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</si>
  <si>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</si>
  <si>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</si>
  <si>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</si>
  <si>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</si>
  <si>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</si>
  <si>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</si>
  <si>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</si>
  <si>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</si>
  <si>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</si>
  <si>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</si>
  <si>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</si>
  <si>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</si>
  <si>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</si>
  <si>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</si>
  <si>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</si>
  <si>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</si>
  <si>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</si>
  <si>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</si>
  <si>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</si>
  <si>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</si>
  <si>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</si>
  <si>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</si>
  <si>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</si>
  <si>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</si>
  <si>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</si>
  <si>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</si>
  <si>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</si>
  <si>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</si>
  <si>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</si>
  <si>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</si>
  <si>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</si>
  <si>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</si>
  <si>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</si>
  <si>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</si>
  <si>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</si>
  <si>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</si>
  <si>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</si>
  <si>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</si>
  <si>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</si>
  <si>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</si>
  <si>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</si>
  <si>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</si>
  <si>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</si>
  <si>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</si>
  <si>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</si>
  <si>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</si>
  <si>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</si>
  <si>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</si>
  <si>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</si>
  <si>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</si>
  <si>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</si>
  <si>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</si>
  <si>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</si>
  <si>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</si>
  <si>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</si>
  <si>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</si>
  <si>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</si>
  <si>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</si>
  <si>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</si>
  <si>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</si>
  <si>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</si>
  <si>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</si>
  <si>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</si>
  <si>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</si>
  <si>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</si>
  <si>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</si>
  <si>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</si>
  <si>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</si>
  <si>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</si>
  <si>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</si>
  <si>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</si>
  <si>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</si>
  <si>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</si>
  <si>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</si>
  <si>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</si>
  <si>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</si>
  <si>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</si>
  <si>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</si>
  <si>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</si>
  <si>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</si>
  <si>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</si>
  <si>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</si>
  <si>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</si>
  <si>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</si>
  <si>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</si>
  <si>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</si>
  <si>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</si>
  <si>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</si>
  <si>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</si>
  <si>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</si>
  <si>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</si>
  <si>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</si>
  <si>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</si>
  <si>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</si>
  <si>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</si>
  <si>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</si>
  <si>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</si>
  <si>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</si>
  <si>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</si>
  <si>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</si>
  <si>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</si>
  <si>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</si>
  <si>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</si>
  <si>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</si>
  <si>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</si>
  <si>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</si>
  <si>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</si>
  <si>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</si>
  <si>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</si>
  <si>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</si>
  <si>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</si>
  <si>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</si>
  <si>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</si>
  <si>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</si>
  <si>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</si>
  <si>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</si>
  <si>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</si>
  <si>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</si>
  <si>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</si>
  <si>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</si>
  <si>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</si>
  <si>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</si>
  <si>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</si>
  <si>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</si>
  <si>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</si>
  <si>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</si>
  <si>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</si>
  <si>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</si>
  <si>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</si>
  <si>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</si>
  <si>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</si>
  <si>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</si>
  <si>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</si>
  <si>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</si>
  <si>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</si>
  <si>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</si>
  <si>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</si>
  <si>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</si>
  <si>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</si>
  <si>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</si>
  <si>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</si>
  <si>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</si>
  <si>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</si>
  <si>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</si>
  <si>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</si>
  <si>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</si>
  <si>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</si>
  <si>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</si>
  <si>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</si>
  <si>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</si>
  <si>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</si>
  <si>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</si>
  <si>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</si>
  <si>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</si>
  <si>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</si>
  <si>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</si>
  <si>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</si>
  <si>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</si>
  <si>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</si>
  <si>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</si>
  <si>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</si>
  <si>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</si>
  <si>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</si>
  <si>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</si>
  <si>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</si>
  <si>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</si>
  <si>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</si>
  <si>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</si>
  <si>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</si>
  <si>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</si>
  <si>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</si>
  <si>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</si>
  <si>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</si>
  <si>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</si>
  <si>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</si>
  <si>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</si>
  <si>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</si>
  <si>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</si>
  <si>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</si>
  <si>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</si>
  <si>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</si>
  <si>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</si>
  <si>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</si>
  <si>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</si>
  <si>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</si>
  <si>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</si>
  <si>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</si>
  <si>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</si>
  <si>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</si>
  <si>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</si>
  <si>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</si>
  <si>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</si>
  <si>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</si>
  <si>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</si>
  <si>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</si>
  <si>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</si>
  <si>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</si>
  <si>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</si>
  <si>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</si>
  <si>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</si>
  <si>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</si>
  <si>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</si>
  <si>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</si>
  <si>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</si>
  <si>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</si>
  <si>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</si>
  <si>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</si>
  <si>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</si>
  <si>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</si>
  <si>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</si>
  <si>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</si>
  <si>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</si>
  <si>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</si>
  <si>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</si>
  <si>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</si>
  <si>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</si>
  <si>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</si>
  <si>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</si>
  <si>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</si>
  <si>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</si>
  <si>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</si>
  <si>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</si>
  <si>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</si>
  <si>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</si>
  <si>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</si>
  <si>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</si>
  <si>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</si>
  <si>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</si>
  <si>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</si>
  <si>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</si>
  <si>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</si>
  <si>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</si>
  <si>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</si>
  <si>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</si>
  <si>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</si>
  <si>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</si>
  <si>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</si>
  <si>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</si>
  <si>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</si>
  <si>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</si>
  <si>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</si>
  <si>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</si>
  <si>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</si>
  <si>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</si>
  <si>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</si>
  <si>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</si>
  <si>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</si>
  <si>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</si>
  <si>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</si>
  <si>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</si>
  <si>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</si>
  <si>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</si>
  <si>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</si>
  <si>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</si>
  <si>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</si>
  <si>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</si>
  <si>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</si>
  <si>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</si>
  <si>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</si>
  <si>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</si>
  <si>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</si>
  <si>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</si>
  <si>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</si>
  <si>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</si>
  <si>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</si>
  <si>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</si>
  <si>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</si>
  <si>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</si>
  <si>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</si>
  <si>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</si>
  <si>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</si>
  <si>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</si>
  <si>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</si>
  <si>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</si>
  <si>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</si>
  <si>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</si>
  <si>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</si>
  <si>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</si>
  <si>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</si>
  <si>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</si>
  <si>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</si>
  <si>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</si>
  <si>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</si>
  <si>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</si>
  <si>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</si>
  <si>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</si>
  <si>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</si>
  <si>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</si>
  <si>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</si>
  <si>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</si>
  <si>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</si>
  <si>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</si>
  <si>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</si>
  <si>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</si>
  <si>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</si>
  <si>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</si>
  <si>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</si>
  <si>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</si>
  <si>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</si>
  <si>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</si>
  <si>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</si>
  <si>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</si>
  <si>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</si>
  <si>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</si>
  <si>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</si>
  <si>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</si>
  <si>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</si>
  <si>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</si>
  <si>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</si>
  <si>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</si>
  <si>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</si>
  <si>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</si>
  <si>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</si>
  <si>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</si>
  <si>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</si>
  <si>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</si>
  <si>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</si>
  <si>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</si>
  <si>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</si>
  <si>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</si>
  <si>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</si>
  <si>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</si>
  <si>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</si>
  <si>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</si>
  <si>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</si>
  <si>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</si>
  <si>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</si>
  <si>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</si>
  <si>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</si>
  <si>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</si>
  <si>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</si>
  <si>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</si>
  <si>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</si>
  <si>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</si>
  <si>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</si>
  <si>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</si>
  <si>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</si>
  <si>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</si>
  <si>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</si>
  <si>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</si>
  <si>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</si>
  <si>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</si>
  <si>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</si>
  <si>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</si>
  <si>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</si>
  <si>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</si>
  <si>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</si>
  <si>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</si>
  <si>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</si>
  <si>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</si>
  <si>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</si>
  <si>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</si>
  <si>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</si>
  <si>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</si>
  <si>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</si>
  <si>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</si>
  <si>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</si>
  <si>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</si>
  <si>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</si>
  <si>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</si>
  <si>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</si>
  <si>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</si>
  <si>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</si>
  <si>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</si>
  <si>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</si>
  <si>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</si>
  <si>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</si>
  <si>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</si>
  <si>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</si>
  <si>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</si>
  <si>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</si>
  <si>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</si>
  <si>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</si>
  <si>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</si>
  <si>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</si>
  <si>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</si>
  <si>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</si>
  <si>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</si>
  <si>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</si>
  <si>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</si>
  <si>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</si>
  <si>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</si>
  <si>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</si>
  <si>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</si>
  <si>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</si>
  <si>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</si>
  <si>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</si>
  <si>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</si>
  <si>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</si>
  <si>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</si>
  <si>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</si>
  <si>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</si>
  <si>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</si>
  <si>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</si>
  <si>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</si>
  <si>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</si>
  <si>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</si>
  <si>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</si>
  <si>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</si>
  <si>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</si>
  <si>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</si>
  <si>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</si>
  <si>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</si>
  <si>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</si>
  <si>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</si>
  <si>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</si>
  <si>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</si>
  <si>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</si>
  <si>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</si>
  <si>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</si>
  <si>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</si>
  <si>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</si>
  <si>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</si>
  <si>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</si>
  <si>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</si>
  <si>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</si>
  <si>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</si>
  <si>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</si>
  <si>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</si>
  <si>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</si>
  <si>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</si>
  <si>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</si>
  <si>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</si>
  <si>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</si>
  <si>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</si>
  <si>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</si>
  <si>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</si>
  <si>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</si>
  <si>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</si>
  <si>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</si>
  <si>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</si>
  <si>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</si>
  <si>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</si>
  <si>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</si>
  <si>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</si>
  <si>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</si>
  <si>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</si>
  <si>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</si>
  <si>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</si>
  <si>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</si>
  <si>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</si>
  <si>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</si>
  <si>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</si>
  <si>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</si>
  <si>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</si>
  <si>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</si>
  <si>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</si>
  <si>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</si>
  <si>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</si>
  <si>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</si>
  <si>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</si>
  <si>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</si>
  <si>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</si>
  <si>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</si>
  <si>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</si>
  <si>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</si>
  <si>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</si>
  <si>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</si>
  <si>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</si>
  <si>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</si>
  <si>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</si>
  <si>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</si>
  <si>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</si>
  <si>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</si>
  <si>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</si>
  <si>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</si>
  <si>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</si>
  <si>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</si>
  <si>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</si>
  <si>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</si>
  <si>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</si>
  <si>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</si>
  <si>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</si>
  <si>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</si>
  <si>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</si>
  <si>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</si>
  <si>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</si>
  <si>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</si>
  <si>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</si>
  <si>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</si>
  <si>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</si>
  <si>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</si>
  <si>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</si>
  <si>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</si>
  <si>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</si>
  <si>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</si>
  <si>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</si>
  <si>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</si>
  <si>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</si>
  <si>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</si>
  <si>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</si>
  <si>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</si>
  <si>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</si>
  <si>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</si>
  <si>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</si>
  <si>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</si>
  <si>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</si>
  <si>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</si>
  <si>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</si>
  <si>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</si>
  <si>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</si>
  <si>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</si>
  <si>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</si>
  <si>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</si>
  <si>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</si>
  <si>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</si>
  <si>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</si>
  <si>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</si>
  <si>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</si>
  <si>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</si>
  <si>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</si>
  <si>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</si>
  <si>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</si>
  <si>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</si>
  <si>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</si>
  <si>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</si>
  <si>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</si>
  <si>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</si>
  <si>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</si>
  <si>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</si>
  <si>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</si>
  <si>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</si>
  <si>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</si>
  <si>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</si>
  <si>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</si>
  <si>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</si>
  <si>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</si>
  <si>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</si>
  <si>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</si>
  <si>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</si>
  <si>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</si>
  <si>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</si>
  <si>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</si>
  <si>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</si>
  <si>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</si>
  <si>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</si>
  <si>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</si>
  <si>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</si>
  <si>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</si>
  <si>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</si>
  <si>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</si>
  <si>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</si>
  <si>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</si>
  <si>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</si>
  <si>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</si>
  <si>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</si>
  <si>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</si>
  <si>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</si>
  <si>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</si>
  <si>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</si>
  <si>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</si>
  <si>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</si>
  <si>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</si>
  <si>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</si>
  <si>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</si>
  <si>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</si>
  <si>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</si>
  <si>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</si>
  <si>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</si>
  <si>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</si>
  <si>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</si>
  <si>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</si>
  <si>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</si>
  <si>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</si>
  <si>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</si>
  <si>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</si>
  <si>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</si>
  <si>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</si>
  <si>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</si>
  <si>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</si>
  <si>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</si>
  <si>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</si>
  <si>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</si>
  <si>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</si>
  <si>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</si>
  <si>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</si>
  <si>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</si>
  <si>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</si>
  <si>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</si>
  <si>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</si>
  <si>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</si>
  <si>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</si>
  <si>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</si>
  <si>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</si>
  <si>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</si>
  <si>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</si>
  <si>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</si>
  <si>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</si>
  <si>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</si>
  <si>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</si>
  <si>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</si>
  <si>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</si>
  <si>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</si>
  <si>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</si>
  <si>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</si>
  <si>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</si>
  <si>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</si>
  <si>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</si>
  <si>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</si>
  <si>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</si>
  <si>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</si>
  <si>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</si>
  <si>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</si>
  <si>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</si>
  <si>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</si>
  <si>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</si>
  <si>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</si>
  <si>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</si>
  <si>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</si>
  <si>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</si>
  <si>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</si>
  <si>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</si>
  <si>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</si>
  <si>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</si>
  <si>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</si>
  <si>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</si>
  <si>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</si>
  <si>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</si>
  <si>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</si>
  <si>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</si>
  <si>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</si>
  <si>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</si>
  <si>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</si>
  <si>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</si>
  <si>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</si>
  <si>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</si>
  <si>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</si>
  <si>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</si>
  <si>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</si>
  <si>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</si>
  <si>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</si>
  <si>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</si>
  <si>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</si>
  <si>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</si>
  <si>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</si>
  <si>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</si>
  <si>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</si>
  <si>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</si>
  <si>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</si>
  <si>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</si>
  <si>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</si>
  <si>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</si>
  <si>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</si>
  <si>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</si>
  <si>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</si>
  <si>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</si>
  <si>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</si>
  <si>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</si>
  <si>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</si>
  <si>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</si>
  <si>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</si>
  <si>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</si>
  <si>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</si>
  <si>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</si>
  <si>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</si>
  <si>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</si>
  <si>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</si>
  <si>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</si>
  <si>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</si>
  <si>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</si>
  <si>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</si>
  <si>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</si>
  <si>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</si>
  <si>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</si>
  <si>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</si>
  <si>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</si>
  <si>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</si>
  <si>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</si>
  <si>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</si>
  <si>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</si>
  <si>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</si>
  <si>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</si>
  <si>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</si>
  <si>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</si>
  <si>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</si>
  <si>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</si>
  <si>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</si>
  <si>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</si>
  <si>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</si>
  <si>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</si>
  <si>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</si>
  <si>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</si>
  <si>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</si>
  <si>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</si>
  <si>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</si>
  <si>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</si>
  <si>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</si>
  <si>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</si>
  <si>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</si>
  <si>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</si>
  <si>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</si>
  <si>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</si>
  <si>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</si>
  <si>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</si>
  <si>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</si>
  <si>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</si>
  <si>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</si>
  <si>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</si>
  <si>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</si>
  <si>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</si>
  <si>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</si>
  <si>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</si>
  <si>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</si>
  <si>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</si>
  <si>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</si>
  <si>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</si>
  <si>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</si>
  <si>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</si>
  <si>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</si>
  <si>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</si>
  <si>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</si>
  <si>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</si>
  <si>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</si>
  <si>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</si>
  <si>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</si>
  <si>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</si>
  <si>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</si>
  <si>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</si>
  <si>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</si>
  <si>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</si>
  <si>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</si>
  <si>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</si>
  <si>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</si>
  <si>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</si>
  <si>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</si>
  <si>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</si>
  <si>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</si>
  <si>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</si>
  <si>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</si>
  <si>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</si>
  <si>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</si>
  <si>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</si>
  <si>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</si>
  <si>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</si>
  <si>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</si>
  <si>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</si>
  <si>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</si>
  <si>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</si>
  <si>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</si>
  <si>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</si>
  <si>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</si>
  <si>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</si>
  <si>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</si>
  <si>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</si>
  <si>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</si>
  <si>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</si>
  <si>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</si>
  <si>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</si>
  <si>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</si>
  <si>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</si>
  <si>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</si>
  <si>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</si>
  <si>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</si>
  <si>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</si>
  <si>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</si>
  <si>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</si>
  <si>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</si>
  <si>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</si>
  <si>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</si>
  <si>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</si>
  <si>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</si>
  <si>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</si>
  <si>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</si>
  <si>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</si>
  <si>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</si>
  <si>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</si>
  <si>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</si>
  <si>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</si>
  <si>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</si>
  <si>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</si>
  <si>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</si>
  <si>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</si>
  <si>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</si>
  <si>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</si>
  <si>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</si>
  <si>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</si>
  <si>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</si>
  <si>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</si>
  <si>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</si>
  <si>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</si>
  <si>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</si>
  <si>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</si>
  <si>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</si>
  <si>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</si>
  <si>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</si>
  <si>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</si>
  <si>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</si>
  <si>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</si>
  <si>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</si>
  <si>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</si>
  <si>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</si>
  <si>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</si>
  <si>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</si>
  <si>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</si>
  <si>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</si>
  <si>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</si>
  <si>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</si>
  <si>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</si>
  <si>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</si>
  <si>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</si>
  <si>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</si>
  <si>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</si>
  <si>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</si>
  <si>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</si>
  <si>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</si>
  <si>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</si>
  <si>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</si>
  <si>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</si>
  <si>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</si>
  <si>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</si>
  <si>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</si>
  <si>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</si>
  <si>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</si>
  <si>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</si>
  <si>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</si>
  <si>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</si>
  <si>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</si>
  <si>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</si>
  <si>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</si>
  <si>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</si>
  <si>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</si>
  <si>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</si>
  <si>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</si>
  <si>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</si>
  <si>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</si>
  <si>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</si>
  <si>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</si>
  <si>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</si>
  <si>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</si>
  <si>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</si>
  <si>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</si>
  <si>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</si>
  <si>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</si>
  <si>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</si>
  <si>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</si>
  <si>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</si>
  <si>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</si>
  <si>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</si>
  <si>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</si>
  <si>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</si>
  <si>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</si>
  <si>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</si>
  <si>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</si>
  <si>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</si>
  <si>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</si>
  <si>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</si>
  <si>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</si>
  <si>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</si>
  <si>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</si>
  <si>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</si>
  <si>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</si>
  <si>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</si>
  <si>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</si>
  <si>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</si>
  <si>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</si>
  <si>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</si>
  <si>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</si>
  <si>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</si>
  <si>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</si>
  <si>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</si>
  <si>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</si>
  <si>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</si>
  <si>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</si>
  <si>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</si>
  <si>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</si>
  <si>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</si>
  <si>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</si>
  <si>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</si>
  <si>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</si>
  <si>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</si>
  <si>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</si>
  <si>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</si>
  <si>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</si>
  <si>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</si>
  <si>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</si>
  <si>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</si>
  <si>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</si>
  <si>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</si>
  <si>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</si>
  <si>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</si>
  <si>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</si>
  <si>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</si>
  <si>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</si>
  <si>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</si>
  <si>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</si>
  <si>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</si>
  <si>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</si>
  <si>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</si>
  <si>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</si>
  <si>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</si>
  <si>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</si>
  <si>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</si>
  <si>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</si>
  <si>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</si>
  <si>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</si>
  <si>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</si>
  <si>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</si>
  <si>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</si>
  <si>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</si>
  <si>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</si>
  <si>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</si>
  <si>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</si>
  <si>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</si>
  <si>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</si>
  <si>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</si>
  <si>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</si>
  <si>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</si>
  <si>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</si>
  <si>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</si>
  <si>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</si>
  <si>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</si>
  <si>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</si>
  <si>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</si>
  <si>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</si>
  <si>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</si>
  <si>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</si>
  <si>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</si>
  <si>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</si>
  <si>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</si>
  <si>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</si>
  <si>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</si>
  <si>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</si>
  <si>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</si>
  <si>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</si>
  <si>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</si>
  <si>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</si>
  <si>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</si>
  <si>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</si>
  <si>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</si>
  <si>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</si>
  <si>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</si>
  <si>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</si>
  <si>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</si>
  <si>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</si>
  <si>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</si>
  <si>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</si>
  <si>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</si>
  <si>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</si>
  <si>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</si>
  <si>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</si>
  <si>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</si>
  <si>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</si>
  <si>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</si>
  <si>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</si>
  <si>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</si>
  <si>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</si>
  <si>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</si>
  <si>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</si>
  <si>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</si>
  <si>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</si>
  <si>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</si>
  <si>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</si>
  <si>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</si>
  <si>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</si>
  <si>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</si>
  <si>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</si>
  <si>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</si>
  <si>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</si>
  <si>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</si>
  <si>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</si>
  <si>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</si>
  <si>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</si>
  <si>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</si>
  <si>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</si>
  <si>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</si>
  <si>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</si>
  <si>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</si>
  <si>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</si>
  <si>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</si>
  <si>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</si>
  <si>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</si>
  <si>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</si>
  <si>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</si>
  <si>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</si>
  <si>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</si>
  <si>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</si>
  <si>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</si>
  <si>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</si>
  <si>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</si>
  <si>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</si>
  <si>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</si>
  <si>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</si>
  <si>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</si>
  <si>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</si>
  <si>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</si>
  <si>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</si>
  <si>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</si>
  <si>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</si>
  <si>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</si>
  <si>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</si>
  <si>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</si>
  <si>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</si>
  <si>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</si>
  <si>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</si>
  <si>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</si>
  <si>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</si>
  <si>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</si>
  <si>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</si>
  <si>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</si>
  <si>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</si>
  <si>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</si>
  <si>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</si>
  <si>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</si>
  <si>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</si>
  <si>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</si>
  <si>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</si>
  <si>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</si>
  <si>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</si>
  <si>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</si>
  <si>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</si>
  <si>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</si>
  <si>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</si>
  <si>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</si>
  <si>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</si>
  <si>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</si>
  <si>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</si>
  <si>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</si>
  <si>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</si>
  <si>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</si>
  <si>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</si>
  <si>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</si>
  <si>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</si>
  <si>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</si>
  <si>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</si>
  <si>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</si>
  <si>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</si>
  <si>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</si>
  <si>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</si>
  <si>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</si>
  <si>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</si>
  <si>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</si>
  <si>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</si>
  <si>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</si>
  <si>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</si>
  <si>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</si>
  <si>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</si>
  <si>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</si>
  <si>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</si>
  <si>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</si>
  <si>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</si>
  <si>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</si>
  <si>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</si>
  <si>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</si>
  <si>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</si>
  <si>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</si>
  <si>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</si>
  <si>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</si>
  <si>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</si>
  <si>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</si>
  <si>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</si>
  <si>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</si>
  <si>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</si>
  <si>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</si>
  <si>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</si>
  <si>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</si>
  <si>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</si>
  <si>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</si>
  <si>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</si>
  <si>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</si>
  <si>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</si>
  <si>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</si>
  <si>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</si>
  <si>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</si>
  <si>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</si>
  <si>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</si>
  <si>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</si>
  <si>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</si>
  <si>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</si>
  <si>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</si>
  <si>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</si>
  <si>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</si>
  <si>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</si>
  <si>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</si>
  <si>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</si>
  <si>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</si>
  <si>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</si>
  <si>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</si>
  <si>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</si>
  <si>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</si>
  <si>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</si>
  <si>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</si>
  <si>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</si>
  <si>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</si>
  <si>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</si>
  <si>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</si>
  <si>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</si>
  <si>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</si>
  <si>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</si>
  <si>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</si>
  <si>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</si>
  <si>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</si>
  <si>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</si>
  <si>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</si>
  <si>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</si>
  <si>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</si>
  <si>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</si>
  <si>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</si>
  <si>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</si>
  <si>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</si>
  <si>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</si>
  <si>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</si>
  <si>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</si>
  <si>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</si>
  <si>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</si>
  <si>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</si>
  <si>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</si>
  <si>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</si>
  <si>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</si>
  <si>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</si>
  <si>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</si>
  <si>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</si>
  <si>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</si>
  <si>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</si>
  <si>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</si>
  <si>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</si>
  <si>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</si>
  <si>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</si>
  <si>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</si>
  <si>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</si>
  <si>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</si>
  <si>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</si>
  <si>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</si>
  <si>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</si>
  <si>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</si>
  <si>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</si>
  <si>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</si>
  <si>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</si>
  <si>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</si>
  <si>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</si>
  <si>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</si>
  <si>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</si>
  <si>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</si>
  <si>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</si>
  <si>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</si>
  <si>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</si>
  <si>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</si>
  <si>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</si>
  <si>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</si>
  <si>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</si>
  <si>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</si>
  <si>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</si>
  <si>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</si>
  <si>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</si>
  <si>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</si>
  <si>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</si>
  <si>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</si>
  <si>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</si>
  <si>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</si>
  <si>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</si>
  <si>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</si>
  <si>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</si>
  <si>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</si>
  <si>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</si>
  <si>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</si>
  <si>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</si>
  <si>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</si>
  <si>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</si>
  <si>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</si>
  <si>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</si>
  <si>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</si>
  <si>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</si>
  <si>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</si>
  <si>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</si>
  <si>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</si>
  <si>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</si>
  <si>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</si>
  <si>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</si>
  <si>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</si>
  <si>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</si>
  <si>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</si>
  <si>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</si>
  <si>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</si>
  <si>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</si>
  <si>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</si>
  <si>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</si>
  <si>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</si>
  <si>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</si>
  <si>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</si>
  <si>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</si>
  <si>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</si>
  <si>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</si>
  <si>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</si>
  <si>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</si>
  <si>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</si>
  <si>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</si>
  <si>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</si>
  <si>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</si>
  <si>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</si>
  <si>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</si>
  <si>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</si>
  <si>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</si>
  <si>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</si>
  <si>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</si>
  <si>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</si>
  <si>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</si>
  <si>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</si>
  <si>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</si>
  <si>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</si>
  <si>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</si>
  <si>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</si>
  <si>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</si>
  <si>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</si>
  <si>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</si>
  <si>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</si>
  <si>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</si>
  <si>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</si>
  <si>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</si>
  <si>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</si>
  <si>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</si>
  <si>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</si>
  <si>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</si>
  <si>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</si>
  <si>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</si>
  <si>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</si>
  <si>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</si>
  <si>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</si>
  <si>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</si>
  <si>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</si>
  <si>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</si>
  <si>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</si>
  <si>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</si>
  <si>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</si>
  <si>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</si>
  <si>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</si>
  <si>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</si>
  <si>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</si>
  <si>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</si>
  <si>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</si>
  <si>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</si>
  <si>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</si>
  <si>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</si>
  <si>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</si>
  <si>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</si>
  <si>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</si>
  <si>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</si>
  <si>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</si>
  <si>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</si>
  <si>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</si>
  <si>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</si>
  <si>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</si>
  <si>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</si>
  <si>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</si>
  <si>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</si>
  <si>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</si>
  <si>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</si>
  <si>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</si>
  <si>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</si>
  <si>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</si>
  <si>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</si>
  <si>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</si>
  <si>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</si>
  <si>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</si>
  <si>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</si>
  <si>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</si>
  <si>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</si>
  <si>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</si>
  <si>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</si>
  <si>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</si>
  <si>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</si>
  <si>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</si>
  <si>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</si>
  <si>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</si>
  <si>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</si>
  <si>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</si>
  <si>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</si>
  <si>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</si>
  <si>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</si>
  <si>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</si>
  <si>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</si>
  <si>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</si>
  <si>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</si>
  <si>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</si>
  <si>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</si>
  <si>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</si>
  <si>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</si>
  <si>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</si>
  <si>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</si>
  <si>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</si>
  <si>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</si>
  <si>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</si>
  <si>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</si>
  <si>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</si>
  <si>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</si>
  <si>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</si>
  <si>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</si>
  <si>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</si>
  <si>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</si>
  <si>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</si>
  <si>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</si>
  <si>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</si>
  <si>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</si>
  <si>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</si>
  <si>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</si>
  <si>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</si>
  <si>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</si>
  <si>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</si>
  <si>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</si>
  <si>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</si>
  <si>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</si>
  <si>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</si>
  <si>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</si>
  <si>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</si>
  <si>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</si>
  <si>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</si>
  <si>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</si>
  <si>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</si>
  <si>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</si>
  <si>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</si>
  <si>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</si>
  <si>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</si>
  <si>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</si>
  <si>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</si>
  <si>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</si>
  <si>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</si>
  <si>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</si>
  <si>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</si>
  <si>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</si>
  <si>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</si>
  <si>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</si>
  <si>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</si>
  <si>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</si>
  <si>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</si>
  <si>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</si>
  <si>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</si>
  <si>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</si>
  <si>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</si>
  <si>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</si>
  <si>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</si>
  <si>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</si>
  <si>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</si>
  <si>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</si>
  <si>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</si>
  <si>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</si>
  <si>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</si>
  <si>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</si>
  <si>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</si>
  <si>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</si>
  <si>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</si>
  <si>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</si>
  <si>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</si>
  <si>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</si>
  <si>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</si>
  <si>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</si>
  <si>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</si>
  <si>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</si>
  <si>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</si>
  <si>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</si>
  <si>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</si>
  <si>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</si>
  <si>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</si>
  <si>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</si>
  <si>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</si>
  <si>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</si>
  <si>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</si>
  <si>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</si>
  <si>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</si>
  <si>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</si>
  <si>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</si>
  <si>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</si>
  <si>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</si>
  <si>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</si>
  <si>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</si>
  <si>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</si>
  <si>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</si>
  <si>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</si>
  <si>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</si>
  <si>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</si>
  <si>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</si>
  <si>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</si>
  <si>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</si>
  <si>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</si>
  <si>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</si>
  <si>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</si>
  <si>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</si>
  <si>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</si>
  <si>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</si>
  <si>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</si>
  <si>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</si>
  <si>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</si>
  <si>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</si>
  <si>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</si>
  <si>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</si>
  <si>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</si>
  <si>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</si>
  <si>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</si>
  <si>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</si>
  <si>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</si>
  <si>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</si>
  <si>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</si>
  <si>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</si>
  <si>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</si>
  <si>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</si>
  <si>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</si>
  <si>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</si>
  <si>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</si>
  <si>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</si>
  <si>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</si>
  <si>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</si>
  <si>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</si>
  <si>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</si>
  <si>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</si>
  <si>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</si>
  <si>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</si>
  <si>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</si>
  <si>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</si>
  <si>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</si>
  <si>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</si>
  <si>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</si>
  <si>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</si>
  <si>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</si>
  <si>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</si>
  <si>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</si>
  <si>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</si>
  <si>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</si>
  <si>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</si>
  <si>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</si>
  <si>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</si>
  <si>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</si>
  <si>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</si>
  <si>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</si>
  <si>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</si>
  <si>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</si>
  <si>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</si>
  <si>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</si>
  <si>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</si>
  <si>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</si>
  <si>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</si>
  <si>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</si>
  <si>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</si>
  <si>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</si>
  <si>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</si>
  <si>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</si>
  <si>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</si>
  <si>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</si>
  <si>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</si>
  <si>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</si>
  <si>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</si>
  <si>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</si>
  <si>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</si>
  <si>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</si>
  <si>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</si>
  <si>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</si>
  <si>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</si>
  <si>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</si>
  <si>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</si>
  <si>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</si>
  <si>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</si>
  <si>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</si>
  <si>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</si>
  <si>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</si>
  <si>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</si>
  <si>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</si>
  <si>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</si>
  <si>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</si>
  <si>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</si>
  <si>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</si>
  <si>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</si>
  <si>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</si>
  <si>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</si>
  <si>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</si>
  <si>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</si>
  <si>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</si>
  <si>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</si>
  <si>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</si>
  <si>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</si>
  <si>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</si>
  <si>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</si>
  <si>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</si>
  <si>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</si>
  <si>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</si>
  <si>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</si>
  <si>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</si>
  <si>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</si>
  <si>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</si>
  <si>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</si>
  <si>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</si>
  <si>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</si>
  <si>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</si>
  <si>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</si>
  <si>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</si>
  <si>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</si>
  <si>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</si>
  <si>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</si>
  <si>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</si>
  <si>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</si>
  <si>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</si>
  <si>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</si>
  <si>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</si>
  <si>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</si>
  <si>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</si>
  <si>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</si>
  <si>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</si>
  <si>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</si>
  <si>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</si>
  <si>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</si>
  <si>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</si>
  <si>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</si>
  <si>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</si>
  <si>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</si>
  <si>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</si>
  <si>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</si>
  <si>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</si>
  <si>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</si>
  <si>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</si>
  <si>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</si>
  <si>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</si>
  <si>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</si>
  <si>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</si>
  <si>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</si>
  <si>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</si>
  <si>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</si>
  <si>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</si>
  <si>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</si>
  <si>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</si>
  <si>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</si>
  <si>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</si>
  <si>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</si>
  <si>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</si>
  <si>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</si>
  <si>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</si>
  <si>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</si>
  <si>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</si>
  <si>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</si>
  <si>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</si>
  <si>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</si>
  <si>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</si>
  <si>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</si>
  <si>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</si>
  <si>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</si>
  <si>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</si>
  <si>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</si>
  <si>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</si>
  <si>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</si>
  <si>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</si>
  <si>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</si>
  <si>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</si>
  <si>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</si>
  <si>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</si>
  <si>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</si>
  <si>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</si>
  <si>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</si>
  <si>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</si>
  <si>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</si>
  <si>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</si>
  <si>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</si>
  <si>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</si>
  <si>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</si>
  <si>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</si>
  <si>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</si>
  <si>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</si>
  <si>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</si>
  <si>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</si>
  <si>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</si>
  <si>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</si>
  <si>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</si>
  <si>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</si>
  <si>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</si>
  <si>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</si>
  <si>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</si>
  <si>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</si>
  <si>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</si>
  <si>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</si>
  <si>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</si>
  <si>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</si>
  <si>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</si>
  <si>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</si>
  <si>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</si>
  <si>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</si>
  <si>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</si>
  <si>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</si>
  <si>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</si>
  <si>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</si>
  <si>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</si>
  <si>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</si>
  <si>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</si>
  <si>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</si>
  <si>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</si>
  <si>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</si>
  <si>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</si>
  <si>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</si>
  <si>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</si>
  <si>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</si>
  <si>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</si>
  <si>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</si>
  <si>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</si>
  <si>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</si>
  <si>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</si>
  <si>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</si>
  <si>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</si>
  <si>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</si>
  <si>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</si>
  <si>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</si>
  <si>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</si>
  <si>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</si>
  <si>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</si>
  <si>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</si>
  <si>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</si>
  <si>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</si>
  <si>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</si>
  <si>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</si>
  <si>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</si>
  <si>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</si>
  <si>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</si>
  <si>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</si>
  <si>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</si>
  <si>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</si>
  <si>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</si>
  <si>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</si>
  <si>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</si>
  <si>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</si>
  <si>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</si>
  <si>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</si>
  <si>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</si>
  <si>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</si>
  <si>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</si>
  <si>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</si>
  <si>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</si>
  <si>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</si>
  <si>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</si>
  <si>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</si>
  <si>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</si>
  <si>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</si>
  <si>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</si>
  <si>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</si>
  <si>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</si>
  <si>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</si>
  <si>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</si>
  <si>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</si>
  <si>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</si>
  <si>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</si>
  <si>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</si>
  <si>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</si>
  <si>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</si>
  <si>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</si>
  <si>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</si>
  <si>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</si>
  <si>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</si>
  <si>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</si>
  <si>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</si>
  <si>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</si>
  <si>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</si>
  <si>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</si>
  <si>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</si>
  <si>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</si>
  <si>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</si>
  <si>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</si>
  <si>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</si>
  <si>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</si>
  <si>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</si>
  <si>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</si>
  <si>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</si>
  <si>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</si>
  <si>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</si>
  <si>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</si>
  <si>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</si>
  <si>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</si>
  <si>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</si>
  <si>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</si>
  <si>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</si>
  <si>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</si>
  <si>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</si>
  <si>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</si>
  <si>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</si>
  <si>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</si>
  <si>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</si>
  <si>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</si>
  <si>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</si>
  <si>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</si>
  <si>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</si>
  <si>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</si>
  <si>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</si>
  <si>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</si>
  <si>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</si>
  <si>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</si>
  <si>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</si>
  <si>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</si>
  <si>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</si>
  <si>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</si>
  <si>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</si>
  <si>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</si>
  <si>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</si>
  <si>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</si>
  <si>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</si>
  <si>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</si>
  <si>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</si>
  <si>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</si>
  <si>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</si>
  <si>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</si>
  <si>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</si>
  <si>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</si>
  <si>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</si>
  <si>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</si>
  <si>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</si>
  <si>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</si>
  <si>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</si>
  <si>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</si>
  <si>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</si>
  <si>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</si>
  <si>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</si>
  <si>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</si>
  <si>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</si>
  <si>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</si>
  <si>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</si>
  <si>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</si>
  <si>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</si>
  <si>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</si>
  <si>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</si>
  <si>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</si>
  <si>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</si>
  <si>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</si>
  <si>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</si>
  <si>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</si>
  <si>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</si>
  <si>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</si>
  <si>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</si>
  <si>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</si>
  <si>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</si>
  <si>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</si>
  <si>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</si>
  <si>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</si>
  <si>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</si>
  <si>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</si>
  <si>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</si>
  <si>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</si>
  <si>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</si>
  <si>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</si>
  <si>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</si>
  <si>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</si>
  <si>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</si>
  <si>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</si>
  <si>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</si>
  <si>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</si>
  <si>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</si>
  <si>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</si>
  <si>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</si>
  <si>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</si>
  <si>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</si>
  <si>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</si>
  <si>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</si>
  <si>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</si>
  <si>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</si>
  <si>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</si>
  <si>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</si>
  <si>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</si>
  <si>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</si>
  <si>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</si>
  <si>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</si>
  <si>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</si>
  <si>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</si>
  <si>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</si>
  <si>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</si>
  <si>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</si>
  <si>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</si>
  <si>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</si>
  <si>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</si>
  <si>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</si>
  <si>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</si>
  <si>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</si>
  <si>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</si>
  <si>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</si>
  <si>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</si>
  <si>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</si>
  <si>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</si>
  <si>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</si>
  <si>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</si>
  <si>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</si>
  <si>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</si>
  <si>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</si>
  <si>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</si>
  <si>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</si>
  <si>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</si>
  <si>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</si>
  <si>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</si>
  <si>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</si>
  <si>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</si>
  <si>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</si>
  <si>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</si>
  <si>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</si>
  <si>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</si>
  <si>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</si>
  <si>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</si>
  <si>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</si>
  <si>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</si>
  <si>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</si>
  <si>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</si>
  <si>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</si>
  <si>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</si>
  <si>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</si>
  <si>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</si>
  <si>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</si>
  <si>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</si>
  <si>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</si>
  <si>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</si>
  <si>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</si>
  <si>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</si>
  <si>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</si>
  <si>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</si>
  <si>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</si>
  <si>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</si>
  <si>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</si>
  <si>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</si>
  <si>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</si>
  <si>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</si>
  <si>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</si>
  <si>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</si>
  <si>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</si>
  <si>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</si>
  <si>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</si>
  <si>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</si>
  <si>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</si>
  <si>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</si>
  <si>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</si>
  <si>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</si>
  <si>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</si>
  <si>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</si>
  <si>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</si>
  <si>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</si>
  <si>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</si>
  <si>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</si>
  <si>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</si>
  <si>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</si>
  <si>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</si>
  <si>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</si>
  <si>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</si>
  <si>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</si>
  <si>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</si>
  <si>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</si>
  <si>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</si>
  <si>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</si>
  <si>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</si>
  <si>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</si>
  <si>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</si>
  <si>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</si>
  <si>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</si>
  <si>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</si>
  <si>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</si>
  <si>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</si>
  <si>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</si>
  <si>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</si>
  <si>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</si>
  <si>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</si>
  <si>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</si>
  <si>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</si>
  <si>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</si>
  <si>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</si>
  <si>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</si>
  <si>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</si>
  <si>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</si>
  <si>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</si>
  <si>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</si>
  <si>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</si>
  <si>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</si>
  <si>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</si>
  <si>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</si>
  <si>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</si>
  <si>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</si>
  <si>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</si>
  <si>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</si>
  <si>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</si>
  <si>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</si>
  <si>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</si>
  <si>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</si>
  <si>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</si>
  <si>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</si>
  <si>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</si>
  <si>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</si>
  <si>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</si>
  <si>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</si>
  <si>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</si>
  <si>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</si>
  <si>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</si>
  <si>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</si>
  <si>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</si>
  <si>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</si>
  <si>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</si>
  <si>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</si>
  <si>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</si>
  <si>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</si>
  <si>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</si>
  <si>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</si>
  <si>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</si>
  <si>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</si>
  <si>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</si>
  <si>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</si>
  <si>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</si>
  <si>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</si>
  <si>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</si>
  <si>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</si>
  <si>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</si>
  <si>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</si>
  <si>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</si>
  <si>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</si>
  <si>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</si>
  <si>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</si>
  <si>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</si>
  <si>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</si>
  <si>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</si>
  <si>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</si>
  <si>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</si>
  <si>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</si>
  <si>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</si>
  <si>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</si>
  <si>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</si>
  <si>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</si>
  <si>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</si>
  <si>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</si>
  <si>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</si>
  <si>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</si>
  <si>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</si>
  <si>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</si>
  <si>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</si>
  <si>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</si>
  <si>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</si>
  <si>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</si>
  <si>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</si>
  <si>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</si>
  <si>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</si>
  <si>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</si>
  <si>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</si>
  <si>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</si>
  <si>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</si>
  <si>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</si>
  <si>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</si>
  <si>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</si>
  <si>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</si>
  <si>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</si>
  <si>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</si>
  <si>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</si>
  <si>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</si>
  <si>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</si>
  <si>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</si>
  <si>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</si>
  <si>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</si>
  <si>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</si>
  <si>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</si>
  <si>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</si>
  <si>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</si>
  <si>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</si>
  <si>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</si>
  <si>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</si>
  <si>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</si>
  <si>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</si>
  <si>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</si>
  <si>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</si>
  <si>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</si>
  <si>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</si>
  <si>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</si>
  <si>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</si>
  <si>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</si>
  <si>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</si>
  <si>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</si>
  <si>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</si>
  <si>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</si>
  <si>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</si>
  <si>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</si>
  <si>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</si>
  <si>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</si>
  <si>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</si>
  <si>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</si>
  <si>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</si>
  <si>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</si>
  <si>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</si>
  <si>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</si>
  <si>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</si>
  <si>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</si>
  <si>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</si>
  <si>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</si>
  <si>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</si>
  <si>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</si>
  <si>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</si>
  <si>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</si>
  <si>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</si>
  <si>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</si>
  <si>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</si>
  <si>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</si>
  <si>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</si>
  <si>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</si>
  <si>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</si>
  <si>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</si>
  <si>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</si>
  <si>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</si>
  <si>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</si>
  <si>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</si>
  <si>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</si>
  <si>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</si>
  <si>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</si>
  <si>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</si>
  <si>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</si>
  <si>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</si>
  <si>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</si>
  <si>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</si>
  <si>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</si>
  <si>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</si>
  <si>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</si>
  <si>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</si>
  <si>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</si>
  <si>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</si>
  <si>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</si>
  <si>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</si>
  <si>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</si>
  <si>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</si>
  <si>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</si>
  <si>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</si>
  <si>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</si>
  <si>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</si>
  <si>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</si>
  <si>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</si>
  <si>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</si>
  <si>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</si>
  <si>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</si>
  <si>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</si>
  <si>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</si>
  <si>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</si>
  <si>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</si>
  <si>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</si>
  <si>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</si>
  <si>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</si>
  <si>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</si>
  <si>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</si>
  <si>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</si>
  <si>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</si>
  <si>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</si>
  <si>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</si>
  <si>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</si>
  <si>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</si>
  <si>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</si>
  <si>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</si>
  <si>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</si>
  <si>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</si>
  <si>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</si>
  <si>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</si>
  <si>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</si>
  <si>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</si>
  <si>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</si>
  <si>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</si>
  <si>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</si>
  <si>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</si>
  <si>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</si>
  <si>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</si>
  <si>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</si>
  <si>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</si>
  <si>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</si>
  <si>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</si>
  <si>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</si>
  <si>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</si>
  <si>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</si>
  <si>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</si>
  <si>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</si>
  <si>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</si>
  <si>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</si>
  <si>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</si>
  <si>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</si>
  <si>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</si>
  <si>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</si>
  <si>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</si>
  <si>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</si>
  <si>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</si>
  <si>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</si>
  <si>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</si>
  <si>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</si>
  <si>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</si>
  <si>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</si>
  <si>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</si>
  <si>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</si>
  <si>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</si>
  <si>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</si>
  <si>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</si>
  <si>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</si>
  <si>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</si>
  <si>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</si>
  <si>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</si>
  <si>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</si>
  <si>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</si>
  <si>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</si>
  <si>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</si>
  <si>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</si>
  <si>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</si>
  <si>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</si>
  <si>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</si>
  <si>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</si>
  <si>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</si>
  <si>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</si>
  <si>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</si>
  <si>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</si>
  <si>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</si>
  <si>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</si>
  <si>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</si>
  <si>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</si>
  <si>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</si>
  <si>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</si>
  <si>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</si>
  <si>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</si>
  <si>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</si>
  <si>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</si>
  <si>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</si>
  <si>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</si>
  <si>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</si>
  <si>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</si>
  <si>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</si>
  <si>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</si>
  <si>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</si>
  <si>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</si>
  <si>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</si>
  <si>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</si>
  <si>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</si>
  <si>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</si>
  <si>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</si>
  <si>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</si>
  <si>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</si>
  <si>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</si>
  <si>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</si>
  <si>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</si>
  <si>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</si>
  <si>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</si>
  <si>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</si>
  <si>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</si>
  <si>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</si>
  <si>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</si>
  <si>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</si>
  <si>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</si>
  <si>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</si>
  <si>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</si>
  <si>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</si>
  <si>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</si>
  <si>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</si>
  <si>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</si>
  <si>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</si>
  <si>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</si>
  <si>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</si>
  <si>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</si>
  <si>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</si>
  <si>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</si>
  <si>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</si>
  <si>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</si>
  <si>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</si>
  <si>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</si>
  <si>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</si>
  <si>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</si>
  <si>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</si>
  <si>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</si>
  <si>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</si>
  <si>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</si>
  <si>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</si>
  <si>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</si>
  <si>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</si>
  <si>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</si>
  <si>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</si>
  <si>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</si>
  <si>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</si>
  <si>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</si>
  <si>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</si>
  <si>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</si>
  <si>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</si>
  <si>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</si>
  <si>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</si>
  <si>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</si>
  <si>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</si>
  <si>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</si>
  <si>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</si>
  <si>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</si>
  <si>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</si>
  <si>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</si>
  <si>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</si>
  <si>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</si>
  <si>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</si>
  <si>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</si>
  <si>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</si>
  <si>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</si>
  <si>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</si>
  <si>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</si>
  <si>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</si>
  <si>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</si>
  <si>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</si>
  <si>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</si>
  <si>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</si>
  <si>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</si>
  <si>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</si>
  <si>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</si>
  <si>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</si>
  <si>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</si>
  <si>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</si>
  <si>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</si>
  <si>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</si>
  <si>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</si>
  <si>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</si>
  <si>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</si>
  <si>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</si>
  <si>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</si>
  <si>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</si>
  <si>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</si>
  <si>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</si>
  <si>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</si>
  <si>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</si>
  <si>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</si>
  <si>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</si>
  <si>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</si>
  <si>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</si>
  <si>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</si>
  <si>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</si>
  <si>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</si>
  <si>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</si>
  <si>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</si>
  <si>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</si>
  <si>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</si>
  <si>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</si>
  <si>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</si>
  <si>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</si>
  <si>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</si>
  <si>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</si>
  <si>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</si>
  <si>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</si>
  <si>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</si>
  <si>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</si>
  <si>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</si>
  <si>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</si>
  <si>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</si>
  <si>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</si>
  <si>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</si>
  <si>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</si>
  <si>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</si>
  <si>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</si>
  <si>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</si>
  <si>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</si>
  <si>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</si>
  <si>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</si>
  <si>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</si>
  <si>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</si>
  <si>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</si>
  <si>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</si>
  <si>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</si>
  <si>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</si>
  <si>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</si>
  <si>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</si>
  <si>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</si>
  <si>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</si>
  <si>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</si>
  <si>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</si>
  <si>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</si>
  <si>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</si>
  <si>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</si>
  <si>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</si>
  <si>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</si>
  <si>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</si>
  <si>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</si>
  <si>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</si>
  <si>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</si>
  <si>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</si>
  <si>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</si>
  <si>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</si>
  <si>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</si>
  <si>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</si>
  <si>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</si>
  <si>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</si>
  <si>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</si>
  <si>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</si>
  <si>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</si>
  <si>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</si>
  <si>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</si>
  <si>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</si>
  <si>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</si>
  <si>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</si>
  <si>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</si>
  <si>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</si>
  <si>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</si>
  <si>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</si>
  <si>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</si>
  <si>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</si>
  <si>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</si>
  <si>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</si>
  <si>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</si>
  <si>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</si>
  <si>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</si>
  <si>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</si>
  <si>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</si>
  <si>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</si>
  <si>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</si>
  <si>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</si>
  <si>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</si>
  <si>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</si>
  <si>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</si>
  <si>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</si>
  <si>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</si>
  <si>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</si>
  <si>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</si>
  <si>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</si>
  <si>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</si>
  <si>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</si>
  <si>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</si>
  <si>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</si>
  <si>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</si>
  <si>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</si>
  <si>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</si>
  <si>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</si>
  <si>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</si>
  <si>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</si>
  <si>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</si>
  <si>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</si>
  <si>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</si>
  <si>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</si>
  <si>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</si>
  <si>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</si>
  <si>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</si>
  <si>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</si>
  <si>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</si>
  <si>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</si>
  <si>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</si>
  <si>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</si>
  <si>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</si>
  <si>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</si>
  <si>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</si>
  <si>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</si>
  <si>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</si>
  <si>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</si>
  <si>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</si>
  <si>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</si>
  <si>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</si>
  <si>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</si>
  <si>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</si>
  <si>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</si>
  <si>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</si>
  <si>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</si>
  <si>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</si>
  <si>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</si>
  <si>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</si>
  <si>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</si>
  <si>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</si>
  <si>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</si>
  <si>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</si>
  <si>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</si>
  <si>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</si>
  <si>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</si>
  <si>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</si>
  <si>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</si>
  <si>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</si>
  <si>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</si>
  <si>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</si>
  <si>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</si>
  <si>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</si>
  <si>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</si>
  <si>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</si>
  <si>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</si>
  <si>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</si>
  <si>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</si>
  <si>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</si>
  <si>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</si>
  <si>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</si>
  <si>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</si>
  <si>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</si>
  <si>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</si>
  <si>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</si>
  <si>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</si>
  <si>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</si>
  <si>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</si>
  <si>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</si>
  <si>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</si>
  <si>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</si>
  <si>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</si>
  <si>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</si>
  <si>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</si>
  <si>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</si>
  <si>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</si>
  <si>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</si>
  <si>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</si>
  <si>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</si>
  <si>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</si>
  <si>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</si>
  <si>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</si>
  <si>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</si>
  <si>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</si>
  <si>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</si>
  <si>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</si>
  <si>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</si>
  <si>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</si>
  <si>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</si>
  <si>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</si>
  <si>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</si>
  <si>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</si>
  <si>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</si>
  <si>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</si>
  <si>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</si>
  <si>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</si>
  <si>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</si>
  <si>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</si>
  <si>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</si>
  <si>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</si>
  <si>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</si>
  <si>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</si>
  <si>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</si>
  <si>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</si>
  <si>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</si>
  <si>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</si>
  <si>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</si>
  <si>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</si>
  <si>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</si>
  <si>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</si>
  <si>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</si>
  <si>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</si>
  <si>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</si>
  <si>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</si>
  <si>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</si>
  <si>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</si>
  <si>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</si>
  <si>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</si>
  <si>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</si>
  <si>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</si>
  <si>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</si>
  <si>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</si>
  <si>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</si>
  <si>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</si>
  <si>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</si>
  <si>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</si>
  <si>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</si>
  <si>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</si>
  <si>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</si>
  <si>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</si>
  <si>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</si>
  <si>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</si>
  <si>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</si>
  <si>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</si>
  <si>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</si>
  <si>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</si>
  <si>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</si>
  <si>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</si>
  <si>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</si>
  <si>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</si>
  <si>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</si>
  <si>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</si>
  <si>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</si>
  <si>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</si>
  <si>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</si>
  <si>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</si>
  <si>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</si>
  <si>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</si>
  <si>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</si>
  <si>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</si>
  <si>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</si>
  <si>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</si>
  <si>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</si>
  <si>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</si>
  <si>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</si>
  <si>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</si>
  <si>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</si>
  <si>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</si>
  <si>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</si>
  <si>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</si>
  <si>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</si>
  <si>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</si>
  <si>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</si>
  <si>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</si>
  <si>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</si>
  <si>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</si>
  <si>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</si>
  <si>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</si>
  <si>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</si>
  <si>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</si>
  <si>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</si>
  <si>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</si>
  <si>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</si>
  <si>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</si>
  <si>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</si>
  <si>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</si>
  <si>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</si>
  <si>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</si>
  <si>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</si>
  <si>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</si>
  <si>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</si>
  <si>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</si>
  <si>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</si>
  <si>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</si>
  <si>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</si>
  <si>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</si>
  <si>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</si>
  <si>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</si>
  <si>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</si>
  <si>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</si>
  <si>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</si>
  <si>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</si>
  <si>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</si>
  <si>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</si>
  <si>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</si>
  <si>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</si>
  <si>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</si>
  <si>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</si>
  <si>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</si>
  <si>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</si>
  <si>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</si>
  <si>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</si>
  <si>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</si>
  <si>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</si>
  <si>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</si>
  <si>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</si>
  <si>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</si>
  <si>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</si>
  <si>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</si>
  <si>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</si>
  <si>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</si>
  <si>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</si>
  <si>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</si>
  <si>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</si>
  <si>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</si>
  <si>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</si>
  <si>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</si>
  <si>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</si>
  <si>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</si>
  <si>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</si>
  <si>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</si>
  <si>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</si>
  <si>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</si>
  <si>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</si>
  <si>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</si>
  <si>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</si>
  <si>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</si>
  <si>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</si>
  <si>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</si>
  <si>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</si>
  <si>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</si>
  <si>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</si>
  <si>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</si>
  <si>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</si>
  <si>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</si>
  <si>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</si>
  <si>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</si>
  <si>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</si>
  <si>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</si>
  <si>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</si>
  <si>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</si>
  <si>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</si>
  <si>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</si>
  <si>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</si>
  <si>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</si>
  <si>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</si>
  <si>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</si>
  <si>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</si>
  <si>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</si>
  <si>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</si>
  <si>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</si>
  <si>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</si>
  <si>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</si>
  <si>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</si>
  <si>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</si>
  <si>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</si>
  <si>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</si>
  <si>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</si>
  <si>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</si>
  <si>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</si>
  <si>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</si>
  <si>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</si>
  <si>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</si>
  <si>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</si>
  <si>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</si>
  <si>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</si>
  <si>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</si>
  <si>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</si>
  <si>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</si>
  <si>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</si>
  <si>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</si>
  <si>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</si>
  <si>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</si>
  <si>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</si>
  <si>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</si>
  <si>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</si>
  <si>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</si>
  <si>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</si>
  <si>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</si>
  <si>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</si>
  <si>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</si>
  <si>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</si>
  <si>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</si>
  <si>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</si>
  <si>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</si>
  <si>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</si>
  <si>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</si>
  <si>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</si>
  <si>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</si>
  <si>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</si>
  <si>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</si>
  <si>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</si>
  <si>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</si>
  <si>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</si>
  <si>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</si>
  <si>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</si>
  <si>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</si>
  <si>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</si>
  <si>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</si>
  <si>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</si>
  <si>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</si>
  <si>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</si>
  <si>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</si>
  <si>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</si>
  <si>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</si>
  <si>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</si>
  <si>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</si>
  <si>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</si>
  <si>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</si>
  <si>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</si>
  <si>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</si>
  <si>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</si>
  <si>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</si>
  <si>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</si>
  <si>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</si>
  <si>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</si>
  <si>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</si>
  <si>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</si>
  <si>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</si>
  <si>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</si>
  <si>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</si>
  <si>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</si>
  <si>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</si>
  <si>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</si>
  <si>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</si>
  <si>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</si>
  <si>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</si>
  <si>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</si>
  <si>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</si>
  <si>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</si>
  <si>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</si>
  <si>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</si>
  <si>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</si>
  <si>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</si>
  <si>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</si>
  <si>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</si>
  <si>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</si>
  <si>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</si>
  <si>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</si>
  <si>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</si>
  <si>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</si>
  <si>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</si>
  <si>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</si>
  <si>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</si>
  <si>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</si>
  <si>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</si>
  <si>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</si>
  <si>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</si>
  <si>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</si>
  <si>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</si>
  <si>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</si>
  <si>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</si>
  <si>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</si>
  <si>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</si>
  <si>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</si>
  <si>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</si>
  <si>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</si>
  <si>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</si>
  <si>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</si>
  <si>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</si>
  <si>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</si>
  <si>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</si>
  <si>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</si>
  <si>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</si>
  <si>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</si>
  <si>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</si>
  <si>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</si>
  <si>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</si>
  <si>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</si>
  <si>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</si>
  <si>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</si>
  <si>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</si>
  <si>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</si>
  <si>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</si>
  <si>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</si>
  <si>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</si>
  <si>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</si>
  <si>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</si>
  <si>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</si>
  <si>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</si>
  <si>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</si>
  <si>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</si>
  <si>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</si>
  <si>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</si>
  <si>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</si>
  <si>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</si>
  <si>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</si>
  <si>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</si>
  <si>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</si>
  <si>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</si>
  <si>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</si>
  <si>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</si>
  <si>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</si>
  <si>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</si>
  <si>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</si>
  <si>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</si>
  <si>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</si>
  <si>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</si>
  <si>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</si>
  <si>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</si>
  <si>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</si>
  <si>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</si>
  <si>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</si>
  <si>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</si>
  <si>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</si>
  <si>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</si>
  <si>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</si>
  <si>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</si>
  <si>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</si>
  <si>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</si>
  <si>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</si>
  <si>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</si>
  <si>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</si>
  <si>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</si>
  <si>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</si>
  <si>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</si>
  <si>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</si>
  <si>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</si>
  <si>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</si>
  <si>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</si>
  <si>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</si>
  <si>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</si>
  <si>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</si>
  <si>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</si>
  <si>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</si>
  <si>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</si>
  <si>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</si>
  <si>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</si>
  <si>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</si>
  <si>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</si>
  <si>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</si>
  <si>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</si>
  <si>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</si>
  <si>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</si>
  <si>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</si>
  <si>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</si>
  <si>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</si>
  <si>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</si>
  <si>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</si>
  <si>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</si>
  <si>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</si>
  <si>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</si>
  <si>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</si>
  <si>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</si>
  <si>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</si>
  <si>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</si>
  <si>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</si>
  <si>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</si>
  <si>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</si>
  <si>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</si>
  <si>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</si>
  <si>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</si>
  <si>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</si>
  <si>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</si>
  <si>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</si>
  <si>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</si>
  <si>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</si>
  <si>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</si>
  <si>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</si>
  <si>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</si>
  <si>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</si>
  <si>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</si>
  <si>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</si>
  <si>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</si>
  <si>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</si>
  <si>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</si>
  <si>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</si>
  <si>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</si>
  <si>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</si>
  <si>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</si>
  <si>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</si>
  <si>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</si>
  <si>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</si>
  <si>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</si>
  <si>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</si>
  <si>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</si>
  <si>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</si>
  <si>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</si>
  <si>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</si>
  <si>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</si>
  <si>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</si>
  <si>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</si>
  <si>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</si>
  <si>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</si>
  <si>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</si>
  <si>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</si>
  <si>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</si>
  <si>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</si>
  <si>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</si>
  <si>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</si>
  <si>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</si>
  <si>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</si>
  <si>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</si>
  <si>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</si>
  <si>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</si>
  <si>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</si>
  <si>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</si>
  <si>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</si>
  <si>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</si>
  <si>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</si>
  <si>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</si>
  <si>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</si>
  <si>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</si>
  <si>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</si>
  <si>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</si>
  <si>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</si>
  <si>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</si>
  <si>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</si>
  <si>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</si>
  <si>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</si>
  <si>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</si>
  <si>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</si>
  <si>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</si>
  <si>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</si>
  <si>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</si>
  <si>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</si>
  <si>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</si>
  <si>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</si>
  <si>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</si>
  <si>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</si>
  <si>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</si>
  <si>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</si>
  <si>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</si>
  <si>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</si>
  <si>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</si>
  <si>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</si>
  <si>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</si>
  <si>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</si>
  <si>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</si>
  <si>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</si>
  <si>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</si>
  <si>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</si>
  <si>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</si>
  <si>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</si>
  <si>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</si>
  <si>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</si>
  <si>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</si>
  <si>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</si>
  <si>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</si>
  <si>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</si>
  <si>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</si>
  <si>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</si>
  <si>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</si>
  <si>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</si>
  <si>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</si>
  <si>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</si>
  <si>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</si>
  <si>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</si>
  <si>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</si>
  <si>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</si>
  <si>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</si>
  <si>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</si>
  <si>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</si>
  <si>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</si>
  <si>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</si>
  <si>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</si>
  <si>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</si>
  <si>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</si>
  <si>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</si>
  <si>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</si>
  <si>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</si>
  <si>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</si>
  <si>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</si>
  <si>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</si>
  <si>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</si>
  <si>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</si>
  <si>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</si>
  <si>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</si>
  <si>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</si>
  <si>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</si>
  <si>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</si>
  <si>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</si>
  <si>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</si>
  <si>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</si>
  <si>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</si>
  <si>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</si>
  <si>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</si>
  <si>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</si>
  <si>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</si>
  <si>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</si>
  <si>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</si>
  <si>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</si>
  <si>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</si>
  <si>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</si>
  <si>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</si>
  <si>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</si>
  <si>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</si>
  <si>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</si>
  <si>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</si>
  <si>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</si>
  <si>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</si>
  <si>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</si>
  <si>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</si>
  <si>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</si>
  <si>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</si>
  <si>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</si>
  <si>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</si>
  <si>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</si>
  <si>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</si>
  <si>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</si>
  <si>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</si>
  <si>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</si>
  <si>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</si>
  <si>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</si>
  <si>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</si>
  <si>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</si>
  <si>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</si>
  <si>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</si>
  <si>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</si>
  <si>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</si>
  <si>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</si>
  <si>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</si>
  <si>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</si>
  <si>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</si>
  <si>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</si>
  <si>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</si>
  <si>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</si>
  <si>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</si>
  <si>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</si>
  <si>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</si>
  <si>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</si>
  <si>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</si>
  <si>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</si>
  <si>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</si>
  <si>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</si>
  <si>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</si>
  <si>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</si>
  <si>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</si>
  <si>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</si>
  <si>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</si>
  <si>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</si>
  <si>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</si>
  <si>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</si>
  <si>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</si>
  <si>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</si>
  <si>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</si>
  <si>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</si>
  <si>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</si>
  <si>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</si>
  <si>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</si>
  <si>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</si>
  <si>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</si>
  <si>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</si>
  <si>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</si>
  <si>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</si>
  <si>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</si>
  <si>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</si>
  <si>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</si>
  <si>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</si>
  <si>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</si>
  <si>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</si>
  <si>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</si>
  <si>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</si>
  <si>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</si>
  <si>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</si>
  <si>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</si>
  <si>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</si>
  <si>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</si>
  <si>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</si>
  <si>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</si>
  <si>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</si>
  <si>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</si>
  <si>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</si>
  <si>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</si>
  <si>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</si>
  <si>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</si>
  <si>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</si>
  <si>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</si>
  <si>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</si>
  <si>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</si>
  <si>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</si>
  <si>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</si>
  <si>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</si>
  <si>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</si>
  <si>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</si>
  <si>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</si>
  <si>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</si>
  <si>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</si>
  <si>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</si>
  <si>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</si>
  <si>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</si>
  <si>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</si>
  <si>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</si>
  <si>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</si>
  <si>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</si>
  <si>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</si>
  <si>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</si>
  <si>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</si>
  <si>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</si>
  <si>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</si>
  <si>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</si>
  <si>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</si>
  <si>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</si>
  <si>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</si>
  <si>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</si>
  <si>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</si>
  <si>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</si>
  <si>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</si>
  <si>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</si>
  <si>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</si>
  <si>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</si>
  <si>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</si>
  <si>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</si>
  <si>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</si>
  <si>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</si>
  <si>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</si>
  <si>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</si>
  <si>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</si>
  <si>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</si>
  <si>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</si>
  <si>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</si>
  <si>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</si>
  <si>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</si>
  <si>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</si>
  <si>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</si>
  <si>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</si>
  <si>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</si>
  <si>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</si>
  <si>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</si>
  <si>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</si>
  <si>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</si>
  <si>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</si>
  <si>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</si>
  <si>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</si>
  <si>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</si>
  <si>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</si>
  <si>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</si>
  <si>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</si>
  <si>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</si>
  <si>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</si>
  <si>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</si>
  <si>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</si>
  <si>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</si>
  <si>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</si>
  <si>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</si>
  <si>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</si>
  <si>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</si>
  <si>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</si>
  <si>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</si>
  <si>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</si>
  <si>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</si>
  <si>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</si>
  <si>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</si>
  <si>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</si>
  <si>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</si>
  <si>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</si>
  <si>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</si>
  <si>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</si>
  <si>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</si>
  <si>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</si>
  <si>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</si>
  <si>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</si>
  <si>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</si>
  <si>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</si>
  <si>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</si>
  <si>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</si>
  <si>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</si>
  <si>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</si>
  <si>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</si>
  <si>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</si>
  <si>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</si>
  <si>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</si>
  <si>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</si>
  <si>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</si>
  <si>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</si>
  <si>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</si>
  <si>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</si>
  <si>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</si>
  <si>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</si>
  <si>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</si>
  <si>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</si>
  <si>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</si>
  <si>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</si>
  <si>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</si>
  <si>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</si>
  <si>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</si>
  <si>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</si>
  <si>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</si>
  <si>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</si>
  <si>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</si>
  <si>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</si>
  <si>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</si>
  <si>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</si>
  <si>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</si>
  <si>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</si>
  <si>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</si>
  <si>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</si>
  <si>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</si>
  <si>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</si>
  <si>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</si>
  <si>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</si>
  <si>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</si>
  <si>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</si>
  <si>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</si>
  <si>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</si>
  <si>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</si>
  <si>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</si>
  <si>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</si>
  <si>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</si>
  <si>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</si>
  <si>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</si>
  <si>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</si>
  <si>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</si>
  <si>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</si>
  <si>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</si>
  <si>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</si>
  <si>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</si>
  <si>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</si>
  <si>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</si>
  <si>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</si>
  <si>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</si>
  <si>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</si>
  <si>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</si>
  <si>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</si>
  <si>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</si>
  <si>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</si>
  <si>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</si>
  <si>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</si>
  <si>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</si>
  <si>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</si>
  <si>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</si>
  <si>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</si>
  <si>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</si>
  <si>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</si>
  <si>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</si>
  <si>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</si>
  <si>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</si>
  <si>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</si>
  <si>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</si>
  <si>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</si>
  <si>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</si>
  <si>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</si>
  <si>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</si>
  <si>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</si>
  <si>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</si>
  <si>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</si>
  <si>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</si>
  <si>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</si>
  <si>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</si>
  <si>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</si>
  <si>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</si>
  <si>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</si>
  <si>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</si>
  <si>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</si>
  <si>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</si>
  <si>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</si>
  <si>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</si>
  <si>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</si>
  <si>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</si>
  <si>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</si>
  <si>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</si>
  <si>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</si>
  <si>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</si>
  <si>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</si>
  <si>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</si>
  <si>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</si>
  <si>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</si>
  <si>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</si>
  <si>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</si>
  <si>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</si>
  <si>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</si>
  <si>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</si>
  <si>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</si>
  <si>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</si>
  <si>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</si>
  <si>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</si>
  <si>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</si>
  <si>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</si>
  <si>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</si>
  <si>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</si>
  <si>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</si>
  <si>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</si>
  <si>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</si>
  <si>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</si>
  <si>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</si>
  <si>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</si>
  <si>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</si>
  <si>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</si>
  <si>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</si>
  <si>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</si>
  <si>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</si>
  <si>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</si>
  <si>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</si>
  <si>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</si>
  <si>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</si>
  <si>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</si>
  <si>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</si>
  <si>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</si>
  <si>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</si>
  <si>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</si>
  <si>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</si>
  <si>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</si>
  <si>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</si>
  <si>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</si>
  <si>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</si>
  <si>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</si>
  <si>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</si>
  <si>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</si>
  <si>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</si>
  <si>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</si>
  <si>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</si>
  <si>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</si>
  <si>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</si>
  <si>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</si>
  <si>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</si>
  <si>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</si>
  <si>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</si>
  <si>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</si>
  <si>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</si>
  <si>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</si>
  <si>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</si>
  <si>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</si>
  <si>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</si>
  <si>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</si>
  <si>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</si>
  <si>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</si>
  <si>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</si>
  <si>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</si>
  <si>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</si>
  <si>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</si>
  <si>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</si>
  <si>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</si>
  <si>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</si>
  <si>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</si>
  <si>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</si>
  <si>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</si>
  <si>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</si>
  <si>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</si>
  <si>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</si>
  <si>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</si>
  <si>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</si>
  <si>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</si>
  <si>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</si>
  <si>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</si>
  <si>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</si>
  <si>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</si>
  <si>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</si>
  <si>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</si>
  <si>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</si>
  <si>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</si>
  <si>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</si>
  <si>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</si>
  <si>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</si>
  <si>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</si>
  <si>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</si>
  <si>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</si>
  <si>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</si>
  <si>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</si>
  <si>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</si>
  <si>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</si>
  <si>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</si>
  <si>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</si>
  <si>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</si>
  <si>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</si>
  <si>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</si>
  <si>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</si>
  <si>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</si>
  <si>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</si>
  <si>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</si>
  <si>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</si>
  <si>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</si>
  <si>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</si>
  <si>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</si>
  <si>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</si>
  <si>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</si>
  <si>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</si>
  <si>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</si>
  <si>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</si>
  <si>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</si>
  <si>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</si>
  <si>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</si>
  <si>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</si>
  <si>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</si>
  <si>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</si>
  <si>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</si>
  <si>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</si>
  <si>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</si>
  <si>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</si>
  <si>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</si>
  <si>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</si>
  <si>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</si>
  <si>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</si>
  <si>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</si>
  <si>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</si>
  <si>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</si>
  <si>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</si>
  <si>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</si>
  <si>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</si>
  <si>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</si>
  <si>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</si>
  <si>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</si>
  <si>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</si>
  <si>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</si>
  <si>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</si>
  <si>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</si>
  <si>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</si>
  <si>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</si>
  <si>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</si>
  <si>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</si>
  <si>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</si>
  <si>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</si>
  <si>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</si>
  <si>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</si>
  <si>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</si>
  <si>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</si>
  <si>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</si>
  <si>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</si>
  <si>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</si>
  <si>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</si>
  <si>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</si>
  <si>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</si>
  <si>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</si>
  <si>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</si>
  <si>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</si>
  <si>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</si>
  <si>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</si>
  <si>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</si>
  <si>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</si>
  <si>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</si>
  <si>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</si>
  <si>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</si>
  <si>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</si>
  <si>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</si>
  <si>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</si>
  <si>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</si>
  <si>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</si>
  <si>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</si>
  <si>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</si>
  <si>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</si>
  <si>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</si>
  <si>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</si>
  <si>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</si>
  <si>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</si>
  <si>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</si>
  <si>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</si>
  <si>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</si>
  <si>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</si>
  <si>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</si>
  <si>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</si>
  <si>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</si>
  <si>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</si>
  <si>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</si>
  <si>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</si>
  <si>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</si>
  <si>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</si>
  <si>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</si>
  <si>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</si>
  <si>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</si>
  <si>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</si>
  <si>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</si>
  <si>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</si>
  <si>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</si>
  <si>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</si>
  <si>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</si>
  <si>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</si>
  <si>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</si>
  <si>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</si>
  <si>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</si>
  <si>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</si>
  <si>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</si>
  <si>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</si>
  <si>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</si>
  <si>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</si>
  <si>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</si>
  <si>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</si>
  <si>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</si>
  <si>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</si>
  <si>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</si>
  <si>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</si>
  <si>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</si>
  <si>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</si>
  <si>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</si>
  <si>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</si>
  <si>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</si>
  <si>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</si>
  <si>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</si>
  <si>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</si>
  <si>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</si>
  <si>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</si>
  <si>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</si>
  <si>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</si>
  <si>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</si>
  <si>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</si>
  <si>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</si>
  <si>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</si>
  <si>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</si>
  <si>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</si>
  <si>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</si>
  <si>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</si>
  <si>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</si>
  <si>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</si>
  <si>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</si>
  <si>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</si>
  <si>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</si>
  <si>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</si>
  <si>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</si>
  <si>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</si>
  <si>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</si>
  <si>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</si>
  <si>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</si>
  <si>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</si>
  <si>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</si>
  <si>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</si>
  <si>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</si>
  <si>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</si>
  <si>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</si>
  <si>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</si>
  <si>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</si>
  <si>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</si>
  <si>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</si>
  <si>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</si>
  <si>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</si>
  <si>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</si>
  <si>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</si>
  <si>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</si>
  <si>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</si>
  <si>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</si>
  <si>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</si>
  <si>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</si>
  <si>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</si>
  <si>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</si>
  <si>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</si>
  <si>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</si>
  <si>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</si>
  <si>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</si>
  <si>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</si>
  <si>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</si>
  <si>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</si>
  <si>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</si>
  <si>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</si>
  <si>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</si>
  <si>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</si>
  <si>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</si>
  <si>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</si>
  <si>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</si>
  <si>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</si>
  <si>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</si>
  <si>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</si>
  <si>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</si>
  <si>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</si>
  <si>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</si>
  <si>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</si>
  <si>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</si>
  <si>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</si>
  <si>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</si>
  <si>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</si>
  <si>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</si>
  <si>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</si>
  <si>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</si>
  <si>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</si>
  <si>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</si>
  <si>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</si>
  <si>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</si>
  <si>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</si>
  <si>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</si>
  <si>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</si>
  <si>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</si>
  <si>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</si>
  <si>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</si>
  <si>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</si>
  <si>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</si>
  <si>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</si>
  <si>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</si>
  <si>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</si>
  <si>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</si>
  <si>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</si>
  <si>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</si>
  <si>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</si>
  <si>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</si>
  <si>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</si>
  <si>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</si>
  <si>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</si>
  <si>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</si>
  <si>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</si>
  <si>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</si>
  <si>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</si>
  <si>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</si>
  <si>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</si>
  <si>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</si>
  <si>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</si>
  <si>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</si>
  <si>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</si>
  <si>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</si>
  <si>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</si>
  <si>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</si>
  <si>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</si>
  <si>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</si>
  <si>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</si>
  <si>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</si>
  <si>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</si>
  <si>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</si>
  <si>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</si>
  <si>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</si>
  <si>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</si>
  <si>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</si>
  <si>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</si>
  <si>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</si>
  <si>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</si>
  <si>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</si>
  <si>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</si>
  <si>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</si>
  <si>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</si>
  <si>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</si>
  <si>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</si>
  <si>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</si>
  <si>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</si>
  <si>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</si>
  <si>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</si>
  <si>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</si>
  <si>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</si>
  <si>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</si>
  <si>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</si>
  <si>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</si>
  <si>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</si>
  <si>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</si>
  <si>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</si>
  <si>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</si>
  <si>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</si>
  <si>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</si>
  <si>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</si>
  <si>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</si>
  <si>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</si>
  <si>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</si>
  <si>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</si>
  <si>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</si>
  <si>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</si>
  <si>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</si>
  <si>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</si>
  <si>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</si>
  <si>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</si>
  <si>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</si>
  <si>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</si>
  <si>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</si>
  <si>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</si>
  <si>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</si>
  <si>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</si>
  <si>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</si>
  <si>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</si>
  <si>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</si>
  <si>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</si>
  <si>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</si>
  <si>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</si>
  <si>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</si>
  <si>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</si>
  <si>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</si>
  <si>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</si>
  <si>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</si>
  <si>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</si>
  <si>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</si>
  <si>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</si>
  <si>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</si>
  <si>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</si>
  <si>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</si>
  <si>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</si>
  <si>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</si>
  <si>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</si>
  <si>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</si>
  <si>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</si>
  <si>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</si>
  <si>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</si>
  <si>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</si>
  <si>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</si>
  <si>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</si>
  <si>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</si>
  <si>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</si>
  <si>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</si>
  <si>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</si>
  <si>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</si>
  <si>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</si>
  <si>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</si>
  <si>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</si>
  <si>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</si>
  <si>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</si>
  <si>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</si>
  <si>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</si>
  <si>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</si>
  <si>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</si>
  <si>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</si>
  <si>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</si>
  <si>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</si>
  <si>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</si>
  <si>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</si>
  <si>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</si>
  <si>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</si>
  <si>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</si>
  <si>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</si>
  <si>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</si>
  <si>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</si>
  <si>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</si>
  <si>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</si>
  <si>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</si>
  <si>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</si>
  <si>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</si>
  <si>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</si>
  <si>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</si>
  <si>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</si>
  <si>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</si>
  <si>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</si>
  <si>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</si>
  <si>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</si>
  <si>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</si>
  <si>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</si>
  <si>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</si>
  <si>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</si>
  <si>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</si>
  <si>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</si>
  <si>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</si>
  <si>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</si>
  <si>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</si>
  <si>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</si>
  <si>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</si>
  <si>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</si>
  <si>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</si>
  <si>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</si>
  <si>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</si>
  <si>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</si>
  <si>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</si>
  <si>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</si>
  <si>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</si>
  <si>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</si>
  <si>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</si>
  <si>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</si>
  <si>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</si>
  <si>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</si>
  <si>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</si>
  <si>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</si>
  <si>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</si>
  <si>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</si>
  <si>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</si>
  <si>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</si>
  <si>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</si>
  <si>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</si>
  <si>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</si>
  <si>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</si>
  <si>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</si>
  <si>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</si>
  <si>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</si>
  <si>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</si>
  <si>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</si>
  <si>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</si>
  <si>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</si>
  <si>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</si>
  <si>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</si>
  <si>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</si>
  <si>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</si>
  <si>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</si>
  <si>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</si>
  <si>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</si>
  <si>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</si>
  <si>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</si>
  <si>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</si>
  <si>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</si>
  <si>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</si>
  <si>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</si>
  <si>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</si>
  <si>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</si>
  <si>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</si>
  <si>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</si>
  <si>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</si>
  <si>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</si>
  <si>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</si>
  <si>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</si>
  <si>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</si>
  <si>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</si>
  <si>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</si>
  <si>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</si>
  <si>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</si>
  <si>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</si>
  <si>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</si>
  <si>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</si>
  <si>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</si>
  <si>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</si>
  <si>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</si>
  <si>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</si>
  <si>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</si>
  <si>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</si>
  <si>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</si>
  <si>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</si>
  <si>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</si>
  <si>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</si>
  <si>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</si>
  <si>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</si>
  <si>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</si>
  <si>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</si>
  <si>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</si>
  <si>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</si>
  <si>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</si>
  <si>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</si>
  <si>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</si>
  <si>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</si>
  <si>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</si>
  <si>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</si>
  <si>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</si>
  <si>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</si>
  <si>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</si>
  <si>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</si>
  <si>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</si>
  <si>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</si>
  <si>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</si>
  <si>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</si>
  <si>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</si>
  <si>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</si>
  <si>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</si>
  <si>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</si>
  <si>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</si>
  <si>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</si>
  <si>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</si>
  <si>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</si>
  <si>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</si>
  <si>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</si>
  <si>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</si>
  <si>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</si>
  <si>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</si>
  <si>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</si>
  <si>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</si>
  <si>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</si>
  <si>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</si>
  <si>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</si>
  <si>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</si>
  <si>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</si>
  <si>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</si>
  <si>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</si>
  <si>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</si>
  <si>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</si>
  <si>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</si>
  <si>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</si>
  <si>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</si>
  <si>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</si>
  <si>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</si>
  <si>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</si>
  <si>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</si>
  <si>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</si>
  <si>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</si>
  <si>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</si>
  <si>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</si>
  <si>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</si>
  <si>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</si>
  <si>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</si>
  <si>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</si>
  <si>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</si>
  <si>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</si>
  <si>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</si>
  <si>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</si>
  <si>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</si>
  <si>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</si>
  <si>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</si>
  <si>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</si>
  <si>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</si>
  <si>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</si>
  <si>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</si>
  <si>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</si>
  <si>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</si>
  <si>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</si>
  <si>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</si>
  <si>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</si>
  <si>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</si>
  <si>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</si>
  <si>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</si>
  <si>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</si>
  <si>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</si>
  <si>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</si>
  <si>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</si>
  <si>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</si>
  <si>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</si>
  <si>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</si>
  <si>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</si>
  <si>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</si>
  <si>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</si>
  <si>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</si>
  <si>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</si>
  <si>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</si>
  <si>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</si>
  <si>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</si>
  <si>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</si>
  <si>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</si>
  <si>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</si>
  <si>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</si>
  <si>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</si>
  <si>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</si>
  <si>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</si>
  <si>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</si>
  <si>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</si>
  <si>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</si>
  <si>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</si>
  <si>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</si>
  <si>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</si>
  <si>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</si>
  <si>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</si>
  <si>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</si>
  <si>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</si>
  <si>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</si>
  <si>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</si>
  <si>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</si>
  <si>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</si>
  <si>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</si>
  <si>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</si>
  <si>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</si>
  <si>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</si>
  <si>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</si>
  <si>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</si>
  <si>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</si>
  <si>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</si>
  <si>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</si>
  <si>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</si>
  <si>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</si>
  <si>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</si>
  <si>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</si>
  <si>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</si>
  <si>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</si>
  <si>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</si>
  <si>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</si>
  <si>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</si>
  <si>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</si>
  <si>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</si>
  <si>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</si>
  <si>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</si>
  <si>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</si>
  <si>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</si>
  <si>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</si>
  <si>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</si>
  <si>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</si>
  <si>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</si>
  <si>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</si>
  <si>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</si>
  <si>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</si>
  <si>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</si>
  <si>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</si>
  <si>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</si>
  <si>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</si>
  <si>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</si>
  <si>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</si>
  <si>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</si>
  <si>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</si>
  <si>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</si>
  <si>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</si>
  <si>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</si>
  <si>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</si>
  <si>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</si>
  <si>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</si>
  <si>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</si>
  <si>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</si>
  <si>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</si>
  <si>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</si>
  <si>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</si>
  <si>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</si>
  <si>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</si>
  <si>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</si>
  <si>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</si>
  <si>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</si>
  <si>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</si>
  <si>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</si>
  <si>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</si>
  <si>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</si>
  <si>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</si>
  <si>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</si>
  <si>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</si>
  <si>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</si>
  <si>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</si>
  <si>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</si>
  <si>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</si>
  <si>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</si>
  <si>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</si>
  <si>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</si>
  <si>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</si>
  <si>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</si>
  <si>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</si>
  <si>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</si>
  <si>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</si>
  <si>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</si>
  <si>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</si>
  <si>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</si>
  <si>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</si>
  <si>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</si>
  <si>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</si>
  <si>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</si>
  <si>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</si>
  <si>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</si>
  <si>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</si>
  <si>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</si>
  <si>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</si>
  <si>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</si>
  <si>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</si>
  <si>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</si>
  <si>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</si>
  <si>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</si>
  <si>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</si>
  <si>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</si>
  <si>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</si>
  <si>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</si>
  <si>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</si>
  <si>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</si>
  <si>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</si>
  <si>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</si>
  <si>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</si>
  <si>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</si>
  <si>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</si>
  <si>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</si>
  <si>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</si>
  <si>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</si>
  <si>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</si>
  <si>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</si>
  <si>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</si>
  <si>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</si>
  <si>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</si>
  <si>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</si>
  <si>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</si>
  <si>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</si>
  <si>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</si>
  <si>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</si>
  <si>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</si>
  <si>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</si>
  <si>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</si>
  <si>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</si>
  <si>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</si>
  <si>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</si>
  <si>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</si>
  <si>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</si>
  <si>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</si>
  <si>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</si>
  <si>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</si>
  <si>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</si>
  <si>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</si>
  <si>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</si>
  <si>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</si>
  <si>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</si>
  <si>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</si>
  <si>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</si>
  <si>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</si>
  <si>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</si>
  <si>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</si>
  <si>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</si>
  <si>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</si>
  <si>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</si>
  <si>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</si>
  <si>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</si>
  <si>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</si>
  <si>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</si>
  <si>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</si>
  <si>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</si>
  <si>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</si>
  <si>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</si>
  <si>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</si>
  <si>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</si>
  <si>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</si>
  <si>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</si>
  <si>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</si>
  <si>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</si>
  <si>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</si>
  <si>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</si>
  <si>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</si>
  <si>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</si>
  <si>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</si>
  <si>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</si>
  <si>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</si>
  <si>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</si>
  <si>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</si>
  <si>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</si>
  <si>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</si>
  <si>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</si>
  <si>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</si>
  <si>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</si>
  <si>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</si>
  <si>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</si>
  <si>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</si>
  <si>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</si>
  <si>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</si>
  <si>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</si>
  <si>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</si>
  <si>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</si>
  <si>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</si>
  <si>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</si>
  <si>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</si>
  <si>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</si>
  <si>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</si>
  <si>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</si>
  <si>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</si>
  <si>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</si>
  <si>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</si>
  <si>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</si>
  <si>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</si>
  <si>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</si>
  <si>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</si>
  <si>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</si>
  <si>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</si>
  <si>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</si>
  <si>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</si>
  <si>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</si>
  <si>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</si>
  <si>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</si>
  <si>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</si>
  <si>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</si>
  <si>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</si>
  <si>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</si>
  <si>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</si>
  <si>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</si>
  <si>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</si>
  <si>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</si>
  <si>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</si>
  <si>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</si>
  <si>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</si>
  <si>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</si>
  <si>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</si>
  <si>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</si>
  <si>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</si>
  <si>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</si>
  <si>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</si>
  <si>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</si>
  <si>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</si>
  <si>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</si>
  <si>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</si>
  <si>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</si>
  <si>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</si>
  <si>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</si>
  <si>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</si>
  <si>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</si>
  <si>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</si>
  <si>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</si>
  <si>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</si>
  <si>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</si>
  <si>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</si>
  <si>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</si>
  <si>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</si>
  <si>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</si>
  <si>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</si>
  <si>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</si>
  <si>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</si>
  <si>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</si>
  <si>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</si>
  <si>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</si>
  <si>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</si>
  <si>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</si>
  <si>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</si>
  <si>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</si>
  <si>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</si>
  <si>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</si>
  <si>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</si>
  <si>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</si>
  <si>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</si>
  <si>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</si>
  <si>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</si>
  <si>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</si>
  <si>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</si>
  <si>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</si>
  <si>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</si>
  <si>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</si>
  <si>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</si>
  <si>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</si>
  <si>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</si>
  <si>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</si>
  <si>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</si>
  <si>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</si>
  <si>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</si>
  <si>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</si>
  <si>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</si>
  <si>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</si>
  <si>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</si>
  <si>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</si>
  <si>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</si>
  <si>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</si>
  <si>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</si>
  <si>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</si>
  <si>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</si>
  <si>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</si>
  <si>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</si>
  <si>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</si>
  <si>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</si>
  <si>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</si>
  <si>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</si>
  <si>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</si>
  <si>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</si>
  <si>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</si>
  <si>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</si>
  <si>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</si>
  <si>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</si>
  <si>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</si>
  <si>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</si>
  <si>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</si>
  <si>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</si>
  <si>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</si>
  <si>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</si>
  <si>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</si>
  <si>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</si>
  <si>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</si>
  <si>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</si>
  <si>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</si>
  <si>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</si>
  <si>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</si>
  <si>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</si>
  <si>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</si>
  <si>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</si>
  <si>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</si>
  <si>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</si>
  <si>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</si>
  <si>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</si>
  <si>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</si>
  <si>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</si>
  <si>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</si>
  <si>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</si>
  <si>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</si>
  <si>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</si>
  <si>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</si>
  <si>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</si>
  <si>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</si>
  <si>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</si>
  <si>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</si>
  <si>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</si>
  <si>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</si>
  <si>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</si>
  <si>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</si>
  <si>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</si>
  <si>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</si>
  <si>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</si>
  <si>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</si>
  <si>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</si>
  <si>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</si>
  <si>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</si>
  <si>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</si>
  <si>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</si>
  <si>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</si>
  <si>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</si>
  <si>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</si>
  <si>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</si>
  <si>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</si>
  <si>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</si>
  <si>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</si>
  <si>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</si>
  <si>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</si>
  <si>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</si>
  <si>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</si>
  <si>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</si>
  <si>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</si>
  <si>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</si>
  <si>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</si>
  <si>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</si>
  <si>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</si>
  <si>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</si>
  <si>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</si>
  <si>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</si>
  <si>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</si>
  <si>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</si>
  <si>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</si>
  <si>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</si>
  <si>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</si>
  <si>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</si>
  <si>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</si>
  <si>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</si>
  <si>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</si>
  <si>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</si>
  <si>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</si>
  <si>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</si>
  <si>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</si>
  <si>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</si>
  <si>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</si>
  <si>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</si>
  <si>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</si>
  <si>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</si>
  <si>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</si>
  <si>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</si>
  <si>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</si>
  <si>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</si>
  <si>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</si>
  <si>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</si>
  <si>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</si>
  <si>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</si>
  <si>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</si>
  <si>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</si>
  <si>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</si>
  <si>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</si>
  <si>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</si>
  <si>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</si>
  <si>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</si>
  <si>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</si>
  <si>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</si>
  <si>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</si>
  <si>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</si>
  <si>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</si>
  <si>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</si>
  <si>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</si>
  <si>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</si>
  <si>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</si>
  <si>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</si>
  <si>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</si>
  <si>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</si>
  <si>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</si>
  <si>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</si>
  <si>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</si>
  <si>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</si>
  <si>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</si>
  <si>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</si>
  <si>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</si>
  <si>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</si>
  <si>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</si>
  <si>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</si>
  <si>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</si>
  <si>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</si>
  <si>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</si>
  <si>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</si>
  <si>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</si>
  <si>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</si>
  <si>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</si>
  <si>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</si>
  <si>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</si>
  <si>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</si>
  <si>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</si>
  <si>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</si>
  <si>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</si>
  <si>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</si>
  <si>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</si>
  <si>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</si>
  <si>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</si>
  <si>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</si>
  <si>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</si>
  <si>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</si>
  <si>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</si>
  <si>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</si>
  <si>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</si>
  <si>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</si>
  <si>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</si>
  <si>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</si>
  <si>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</si>
  <si>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</si>
  <si>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</si>
  <si>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</si>
  <si>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</si>
  <si>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</si>
  <si>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</si>
  <si>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</si>
  <si>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</si>
  <si>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</si>
  <si>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</si>
  <si>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</si>
  <si>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</si>
  <si>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</si>
  <si>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</si>
  <si>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</si>
  <si>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</si>
  <si>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</si>
  <si>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</si>
  <si>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</si>
  <si>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</si>
  <si>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</si>
  <si>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</si>
  <si>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</si>
  <si>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</si>
  <si>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</si>
  <si>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</si>
  <si>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</si>
  <si>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</si>
  <si>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</si>
  <si>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</si>
  <si>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</si>
  <si>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</si>
  <si>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</si>
  <si>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</si>
  <si>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</si>
  <si>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</si>
  <si>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</si>
  <si>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</si>
  <si>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</si>
  <si>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</si>
  <si>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</si>
  <si>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</si>
  <si>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</si>
  <si>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</si>
  <si>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</si>
  <si>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</si>
  <si>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</si>
  <si>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</si>
  <si>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</si>
  <si>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</si>
  <si>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</si>
  <si>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</si>
  <si>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</si>
  <si>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</si>
  <si>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</si>
  <si>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</si>
  <si>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</si>
  <si>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</si>
  <si>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</si>
  <si>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</si>
  <si>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</si>
  <si>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</si>
  <si>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</si>
  <si>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</si>
  <si>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</si>
  <si>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</si>
  <si>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</si>
  <si>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</si>
  <si>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</si>
  <si>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</si>
  <si>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</si>
  <si>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</si>
  <si>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</si>
  <si>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</si>
  <si>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</si>
  <si>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</si>
  <si>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</si>
  <si>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</si>
  <si>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</si>
  <si>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</si>
  <si>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</si>
  <si>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</si>
  <si>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</si>
  <si>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</si>
  <si>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</si>
  <si>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</si>
  <si>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</si>
  <si>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</si>
  <si>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</si>
  <si>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</si>
  <si>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</si>
  <si>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</si>
  <si>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</si>
  <si>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</si>
  <si>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</si>
  <si>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</si>
  <si>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</si>
  <si>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</si>
  <si>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</si>
  <si>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</si>
  <si>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</si>
  <si>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</si>
  <si>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</si>
  <si>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</si>
  <si>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</si>
  <si>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</si>
  <si>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</si>
  <si>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</si>
  <si>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</si>
  <si>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</si>
  <si>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</si>
  <si>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</si>
  <si>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</si>
  <si>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</si>
  <si>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</si>
  <si>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</si>
  <si>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</si>
  <si>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</si>
  <si>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</si>
  <si>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</si>
  <si>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</si>
  <si>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</si>
  <si>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</si>
  <si>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</si>
  <si>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</si>
  <si>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</si>
  <si>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</si>
  <si>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</si>
  <si>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</si>
  <si>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</si>
  <si>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</si>
  <si>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</si>
  <si>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</si>
  <si>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</si>
  <si>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</si>
  <si>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</si>
  <si>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</si>
  <si>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</si>
  <si>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</si>
  <si>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</si>
  <si>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</si>
  <si>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</si>
  <si>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</si>
  <si>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</si>
  <si>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</si>
  <si>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</si>
  <si>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</si>
  <si>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</si>
  <si>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</si>
  <si>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</si>
  <si>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</si>
  <si>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</si>
  <si>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</si>
  <si>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</si>
  <si>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</si>
  <si>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</si>
  <si>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</si>
  <si>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</si>
  <si>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</si>
  <si>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</si>
  <si>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</si>
  <si>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</si>
  <si>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</si>
  <si>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</si>
  <si>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</si>
  <si>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</si>
  <si>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</si>
  <si>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</si>
  <si>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</si>
  <si>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</si>
  <si>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</si>
  <si>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</si>
  <si>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</si>
  <si>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</si>
  <si>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</si>
  <si>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</si>
  <si>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</si>
  <si>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</si>
  <si>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</si>
  <si>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</si>
  <si>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</si>
  <si>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</si>
  <si>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</si>
  <si>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</si>
  <si>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</si>
  <si>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</si>
  <si>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</si>
  <si>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</si>
  <si>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</si>
  <si>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</si>
  <si>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</si>
  <si>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</si>
  <si>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</si>
  <si>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</si>
  <si>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</si>
  <si>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</si>
  <si>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</si>
  <si>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</si>
  <si>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</si>
  <si>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</si>
  <si>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</si>
  <si>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</si>
  <si>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</si>
  <si>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</si>
  <si>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</si>
  <si>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</si>
  <si>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</si>
  <si>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</si>
  <si>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</si>
  <si>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</si>
  <si>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</si>
  <si>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</si>
  <si>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</si>
  <si>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</si>
  <si>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</si>
  <si>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</si>
  <si>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</si>
  <si>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</si>
  <si>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</si>
  <si>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</si>
  <si>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</si>
  <si>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</si>
  <si>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</si>
  <si>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</si>
  <si>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</si>
  <si>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</si>
  <si>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</si>
  <si>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</si>
  <si>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</si>
  <si>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</si>
  <si>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</si>
  <si>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</si>
  <si>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</si>
  <si>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</si>
  <si>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</si>
  <si>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</si>
  <si>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</si>
  <si>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</si>
  <si>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</si>
  <si>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</si>
  <si>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</si>
  <si>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</si>
  <si>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</si>
  <si>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</si>
  <si>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</si>
  <si>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</si>
  <si>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</si>
  <si>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</si>
  <si>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</si>
  <si>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</si>
  <si>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</si>
  <si>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</si>
  <si>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</si>
  <si>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</si>
  <si>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</si>
  <si>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</si>
  <si>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</si>
  <si>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</si>
  <si>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</si>
  <si>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</si>
  <si>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</si>
  <si>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</si>
  <si>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</si>
  <si>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</si>
  <si>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</si>
  <si>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</si>
  <si>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</si>
  <si>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</si>
  <si>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</si>
  <si>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</si>
  <si>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</si>
  <si>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</si>
  <si>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</si>
  <si>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</si>
  <si>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</si>
  <si>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</si>
  <si>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</si>
  <si>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</si>
  <si>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</si>
  <si>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</si>
  <si>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</si>
  <si>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</si>
  <si>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</si>
  <si>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</si>
  <si>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</si>
  <si>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</si>
  <si>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</si>
  <si>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</si>
  <si>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</si>
  <si>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</si>
  <si>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</si>
  <si>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</si>
  <si>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</si>
  <si>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</si>
  <si>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</si>
  <si>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</si>
  <si>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</si>
  <si>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</si>
  <si>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</si>
  <si>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</si>
  <si>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</si>
  <si>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</si>
  <si>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</si>
  <si>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</si>
  <si>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</si>
  <si>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</si>
  <si>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</si>
  <si>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</si>
  <si>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</si>
  <si>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</si>
  <si>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</si>
  <si>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</si>
  <si>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</si>
  <si>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</si>
  <si>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</si>
  <si>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</si>
  <si>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</si>
  <si>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</si>
  <si>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</si>
  <si>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</si>
  <si>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</si>
  <si>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</si>
  <si>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</si>
  <si>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</si>
  <si>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</si>
  <si>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</si>
  <si>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</si>
  <si>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</si>
  <si>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</si>
  <si>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</si>
  <si>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</si>
  <si>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</si>
  <si>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</si>
  <si>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</si>
  <si>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</si>
  <si>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</si>
  <si>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</si>
  <si>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</si>
  <si>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</si>
  <si>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</si>
  <si>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</si>
  <si>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</si>
  <si>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</si>
  <si>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</si>
  <si>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</si>
  <si>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</si>
  <si>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</si>
  <si>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</si>
  <si>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</si>
  <si>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</si>
  <si>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</si>
  <si>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</si>
  <si>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</si>
  <si>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</si>
  <si>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</si>
  <si>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</si>
  <si>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</si>
  <si>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</si>
  <si>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</si>
  <si>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</si>
  <si>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</si>
  <si>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</si>
  <si>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</si>
  <si>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</si>
  <si>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</si>
  <si>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</si>
  <si>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</si>
  <si>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</si>
  <si>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</si>
  <si>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</si>
  <si>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</si>
  <si>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</si>
  <si>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</si>
  <si>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</si>
  <si>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</si>
  <si>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</si>
  <si>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</si>
  <si>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</si>
  <si>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</si>
  <si>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</si>
  <si>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</si>
  <si>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</si>
  <si>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</si>
  <si>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</si>
  <si>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</si>
  <si>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</si>
  <si>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</si>
  <si>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</si>
  <si>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</si>
  <si>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</si>
  <si>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</si>
  <si>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</si>
  <si>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</si>
  <si>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</si>
  <si>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</si>
  <si>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</si>
  <si>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</si>
  <si>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</si>
  <si>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</si>
  <si>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</si>
  <si>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</si>
  <si>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</si>
  <si>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</si>
  <si>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</si>
  <si>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</si>
  <si>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</si>
  <si>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</si>
  <si>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</si>
  <si>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</si>
  <si>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</si>
  <si>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</si>
  <si>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</si>
  <si>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</si>
  <si>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</si>
  <si>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</si>
  <si>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</si>
  <si>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</si>
  <si>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</si>
  <si>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</si>
  <si>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</si>
  <si>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</si>
  <si>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</si>
  <si>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</si>
  <si>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</si>
  <si>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</si>
  <si>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</si>
  <si>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</si>
  <si>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</si>
  <si>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</si>
  <si>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</si>
  <si>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</si>
  <si>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</si>
  <si>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</si>
  <si>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</si>
  <si>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</si>
  <si>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</si>
  <si>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</si>
  <si>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</si>
  <si>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</si>
  <si>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</si>
  <si>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</si>
  <si>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</si>
  <si>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</si>
  <si>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</si>
  <si>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</si>
  <si>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</si>
  <si>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</si>
  <si>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</si>
  <si>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</si>
  <si>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</si>
  <si>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</si>
  <si>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</si>
  <si>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</si>
  <si>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</si>
  <si>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</si>
  <si>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</si>
  <si>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</si>
  <si>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</si>
  <si>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</si>
  <si>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</si>
  <si>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</si>
  <si>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</si>
  <si>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</si>
  <si>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</si>
  <si>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</si>
  <si>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</si>
  <si>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</si>
  <si>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</si>
  <si>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</si>
  <si>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</si>
  <si>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</si>
  <si>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</si>
  <si>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</si>
  <si>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</si>
  <si>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</si>
  <si>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</si>
  <si>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</si>
  <si>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</si>
  <si>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</si>
  <si>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</si>
  <si>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</si>
  <si>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</si>
  <si>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</si>
  <si>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</si>
  <si>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</si>
  <si>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</si>
  <si>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</si>
  <si>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</si>
  <si>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</si>
  <si>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</si>
  <si>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</si>
  <si>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</si>
  <si>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</si>
  <si>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</si>
  <si>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</si>
  <si>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</si>
  <si>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</si>
  <si>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</si>
  <si>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</si>
  <si>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</si>
  <si>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</si>
  <si>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</si>
  <si>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</si>
  <si>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</si>
  <si>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</si>
  <si>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</si>
  <si>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</si>
  <si>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</si>
  <si>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</si>
  <si>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</si>
  <si>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</si>
  <si>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</si>
  <si>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</si>
  <si>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</si>
  <si>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</si>
  <si>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</si>
  <si>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</si>
  <si>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</si>
  <si>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</si>
  <si>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</si>
  <si>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</si>
  <si>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</si>
  <si>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</si>
  <si>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</si>
  <si>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</si>
  <si>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</si>
  <si>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</si>
  <si>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</si>
  <si>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</si>
  <si>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</si>
  <si>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</si>
  <si>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</si>
  <si>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</si>
  <si>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</si>
  <si>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</si>
  <si>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</si>
  <si>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</si>
  <si>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</si>
  <si>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</si>
  <si>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</si>
  <si>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</si>
  <si>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</si>
  <si>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</si>
  <si>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</si>
  <si>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</si>
  <si>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</si>
  <si>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</si>
  <si>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</si>
  <si>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</si>
  <si>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</si>
  <si>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</si>
  <si>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</si>
  <si>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</si>
  <si>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</si>
  <si>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</si>
  <si>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</si>
  <si>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</si>
  <si>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</si>
  <si>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</si>
  <si>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</si>
  <si>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</si>
  <si>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</si>
  <si>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</si>
  <si>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</si>
  <si>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</si>
  <si>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</si>
  <si>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</si>
  <si>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</si>
  <si>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</si>
  <si>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</si>
  <si>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</si>
  <si>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</si>
  <si>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</si>
  <si>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</si>
  <si>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</si>
  <si>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</si>
  <si>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</si>
  <si>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</si>
  <si>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</si>
  <si>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</si>
  <si>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</si>
  <si>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</si>
  <si>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</si>
  <si>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</si>
  <si>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</si>
  <si>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</si>
  <si>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</si>
  <si>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</si>
  <si>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</si>
  <si>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</si>
  <si>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</si>
  <si>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</si>
  <si>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</si>
  <si>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</si>
  <si>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</si>
  <si>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</si>
  <si>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</si>
  <si>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</si>
  <si>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</si>
  <si>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</si>
  <si>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</si>
  <si>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</si>
  <si>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</si>
  <si>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</si>
  <si>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</si>
  <si>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</si>
  <si>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</si>
  <si>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</si>
  <si>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</si>
  <si>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</si>
  <si>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</si>
  <si>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</si>
  <si>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</si>
  <si>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</si>
  <si>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</si>
  <si>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</si>
  <si>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</si>
  <si>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</si>
  <si>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</si>
  <si>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</si>
  <si>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</si>
  <si>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</si>
  <si>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</si>
  <si>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</si>
  <si>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</si>
  <si>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</si>
  <si>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</si>
  <si>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</si>
  <si>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</si>
  <si>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</si>
  <si>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</si>
  <si>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</si>
  <si>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</si>
  <si>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</si>
  <si>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</si>
  <si>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</si>
  <si>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</si>
  <si>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</si>
  <si>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</si>
  <si>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</si>
  <si>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</si>
  <si>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</si>
  <si>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</si>
  <si>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</si>
  <si>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</si>
  <si>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</si>
  <si>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</si>
  <si>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</si>
  <si>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</si>
  <si>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</si>
  <si>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</si>
  <si>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</si>
  <si>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</si>
  <si>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</si>
  <si>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</si>
  <si>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</si>
  <si>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</si>
  <si>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</si>
  <si>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</si>
  <si>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</si>
  <si>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</si>
  <si>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</si>
  <si>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</si>
  <si>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</si>
  <si>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</si>
  <si>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</si>
  <si>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</si>
  <si>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</si>
  <si>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</si>
  <si>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</si>
  <si>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</si>
  <si>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</si>
  <si>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</si>
  <si>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</si>
  <si>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</si>
  <si>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</si>
  <si>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</si>
  <si>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</si>
  <si>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</si>
  <si>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</si>
  <si>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</si>
  <si>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</si>
  <si>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</si>
  <si>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</si>
  <si>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</si>
  <si>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</si>
  <si>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</si>
  <si>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</si>
  <si>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</si>
  <si>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</si>
  <si>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</si>
  <si>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</si>
  <si>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</si>
  <si>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</si>
  <si>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</si>
  <si>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</si>
  <si>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</si>
  <si>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</si>
  <si>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</si>
  <si>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</si>
  <si>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</si>
  <si>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</si>
  <si>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</si>
  <si>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</si>
  <si>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</si>
  <si>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</si>
  <si>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</si>
  <si>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</si>
  <si>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</si>
  <si>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</si>
  <si>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</si>
  <si>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</si>
  <si>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</si>
  <si>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</si>
  <si>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</si>
  <si>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</si>
  <si>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</si>
  <si>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</si>
  <si>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</si>
  <si>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</si>
  <si>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</si>
  <si>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</si>
  <si>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</si>
  <si>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</si>
  <si>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</si>
  <si>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</si>
  <si>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</si>
  <si>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</si>
  <si>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</si>
  <si>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</si>
  <si>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</si>
  <si>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</si>
  <si>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</si>
  <si>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</si>
  <si>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</si>
  <si>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</si>
  <si>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</si>
  <si>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</si>
  <si>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</si>
  <si>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</si>
  <si>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</si>
  <si>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</si>
  <si>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</si>
  <si>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</si>
  <si>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</si>
  <si>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</si>
  <si>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</si>
  <si>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</si>
  <si>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</si>
  <si>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</si>
  <si>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</si>
  <si>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</si>
  <si>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</si>
  <si>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</si>
  <si>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</si>
  <si>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</si>
  <si>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</si>
  <si>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</si>
  <si>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</si>
  <si>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</si>
  <si>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</si>
  <si>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</si>
  <si>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</si>
  <si>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</si>
  <si>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</si>
  <si>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</si>
  <si>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</si>
  <si>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</si>
  <si>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</si>
  <si>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</si>
  <si>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</si>
  <si>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</si>
  <si>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</si>
  <si>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</si>
  <si>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</si>
  <si>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</si>
  <si>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</si>
  <si>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</si>
  <si>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</si>
  <si>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</si>
  <si>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</si>
  <si>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</si>
  <si>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</si>
  <si>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</si>
  <si>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</si>
  <si>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</si>
  <si>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</si>
  <si>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</si>
  <si>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</si>
  <si>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</si>
  <si>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</si>
  <si>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</si>
  <si>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</si>
  <si>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</si>
  <si>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</si>
  <si>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</si>
  <si>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</si>
  <si>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</si>
  <si>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</si>
  <si>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</si>
  <si>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</si>
  <si>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</si>
  <si>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</si>
  <si>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</si>
  <si>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</si>
  <si>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</si>
  <si>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</si>
  <si>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</si>
  <si>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</si>
  <si>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</si>
  <si>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</si>
  <si>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</si>
  <si>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</si>
  <si>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</si>
  <si>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</si>
  <si>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</si>
  <si>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</si>
  <si>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</si>
  <si>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</si>
  <si>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</si>
  <si>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</si>
  <si>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</si>
  <si>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</si>
  <si>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</si>
  <si>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</si>
  <si>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</si>
  <si>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</si>
  <si>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</si>
  <si>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</si>
  <si>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</si>
  <si>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</si>
  <si>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</si>
  <si>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</si>
  <si>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</si>
  <si>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</si>
  <si>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</si>
  <si>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</si>
  <si>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</si>
  <si>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</si>
  <si>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</si>
  <si>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</si>
  <si>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</si>
  <si>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</si>
  <si>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</si>
  <si>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</si>
  <si>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</si>
  <si>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</si>
  <si>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</si>
  <si>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</si>
  <si>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</si>
  <si>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</si>
  <si>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</si>
  <si>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</si>
  <si>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</si>
  <si>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</si>
  <si>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</si>
  <si>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</si>
  <si>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</si>
  <si>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</si>
  <si>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</si>
  <si>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</si>
  <si>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</si>
  <si>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</si>
  <si>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</si>
  <si>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</si>
  <si>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</si>
  <si>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</si>
  <si>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</si>
  <si>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</si>
  <si>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</si>
  <si>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</si>
  <si>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</si>
  <si>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</si>
  <si>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</si>
  <si>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</si>
  <si>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</si>
  <si>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</si>
  <si>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</si>
  <si>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</si>
  <si>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</si>
  <si>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</si>
  <si>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</si>
  <si>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</si>
  <si>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</si>
  <si>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</si>
  <si>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</si>
  <si>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</si>
  <si>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</si>
  <si>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</si>
  <si>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</si>
  <si>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</si>
  <si>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</si>
  <si>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</si>
  <si>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</si>
  <si>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</si>
  <si>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</si>
  <si>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</si>
  <si>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</si>
  <si>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</si>
  <si>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</si>
  <si>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</si>
  <si>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</si>
  <si>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</si>
  <si>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</si>
  <si>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</si>
  <si>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</si>
  <si>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</si>
  <si>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</si>
  <si>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</si>
  <si>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</si>
  <si>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</si>
  <si>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</si>
  <si>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</si>
  <si>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</si>
  <si>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</si>
  <si>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</si>
  <si>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</si>
  <si>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</si>
  <si>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</si>
  <si>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</si>
  <si>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</si>
  <si>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</si>
  <si>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</si>
  <si>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</si>
  <si>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</si>
  <si>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</si>
  <si>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</si>
  <si>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</si>
  <si>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</si>
  <si>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</si>
  <si>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</si>
  <si>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</si>
  <si>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</si>
  <si>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</si>
  <si>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</si>
  <si>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</si>
  <si>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</si>
  <si>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</si>
  <si>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</si>
  <si>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</si>
  <si>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</si>
  <si>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</si>
  <si>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</si>
  <si>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</si>
  <si>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</si>
  <si>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</si>
  <si>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</si>
  <si>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</si>
  <si>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</si>
  <si>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</si>
  <si>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</si>
  <si>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</si>
  <si>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</si>
  <si>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</si>
  <si>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</si>
  <si>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</si>
  <si>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</si>
  <si>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</si>
  <si>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</si>
  <si>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</si>
  <si>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</si>
  <si>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</si>
  <si>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</si>
  <si>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</si>
  <si>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</si>
  <si>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</si>
  <si>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</si>
  <si>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</si>
  <si>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</si>
  <si>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</si>
  <si>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</si>
  <si>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</si>
  <si>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</si>
  <si>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</si>
  <si>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</si>
  <si>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</si>
  <si>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</si>
  <si>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</si>
  <si>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</si>
  <si>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</si>
  <si>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</si>
  <si>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</si>
  <si>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</si>
  <si>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</si>
  <si>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</si>
  <si>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</si>
  <si>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</si>
  <si>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</si>
  <si>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</si>
  <si>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</si>
  <si>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</si>
  <si>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</si>
  <si>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</si>
  <si>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</si>
  <si>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</si>
  <si>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</si>
  <si>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</si>
  <si>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</si>
  <si>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</si>
  <si>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</si>
  <si>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</si>
  <si>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</si>
  <si>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</si>
  <si>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</si>
  <si>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</si>
  <si>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</si>
  <si>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</si>
  <si>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</si>
  <si>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</si>
  <si>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</si>
  <si>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</si>
  <si>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</si>
  <si>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</si>
  <si>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</si>
  <si>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</si>
  <si>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</si>
  <si>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</si>
  <si>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</si>
  <si>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</si>
  <si>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</si>
  <si>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</si>
  <si>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</si>
  <si>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</si>
  <si>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</si>
  <si>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</si>
  <si>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</si>
  <si>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</si>
  <si>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</si>
  <si>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</si>
  <si>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</si>
  <si>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</si>
  <si>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</si>
  <si>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</si>
  <si>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</si>
  <si>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</si>
  <si>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</si>
  <si>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</si>
  <si>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</si>
  <si>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</si>
  <si>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</si>
  <si>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</si>
  <si>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</si>
  <si>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</si>
  <si>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</si>
  <si>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</si>
  <si>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</si>
  <si>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</si>
  <si>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</si>
  <si>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</si>
  <si>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</si>
  <si>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</si>
  <si>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</si>
  <si>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</si>
  <si>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</si>
  <si>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</si>
  <si>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</si>
  <si>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</si>
  <si>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</si>
  <si>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</si>
  <si>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</si>
  <si>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</si>
  <si>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</si>
  <si>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</si>
  <si>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</si>
  <si>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</si>
  <si>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</si>
  <si>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</si>
  <si>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</si>
  <si>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</si>
  <si>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</si>
  <si>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</si>
  <si>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</si>
  <si>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</si>
  <si>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</si>
  <si>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</si>
  <si>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</si>
  <si>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</si>
  <si>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</si>
  <si>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</si>
  <si>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</si>
  <si>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</si>
  <si>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</si>
  <si>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</si>
  <si>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</si>
  <si>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</si>
  <si>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</si>
  <si>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</si>
  <si>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</si>
  <si>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</si>
  <si>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</si>
  <si>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</si>
  <si>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</si>
  <si>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</si>
  <si>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</si>
  <si>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</si>
  <si>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</si>
  <si>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</si>
  <si>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</si>
  <si>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</si>
  <si>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</si>
  <si>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</si>
  <si>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</si>
  <si>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</si>
  <si>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</si>
  <si>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</si>
  <si>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</si>
  <si>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</si>
  <si>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</si>
  <si>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</si>
  <si>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</si>
  <si>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</si>
  <si>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</si>
  <si>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</si>
  <si>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</si>
  <si>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</si>
  <si>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</si>
  <si>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</si>
  <si>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</si>
  <si>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</si>
  <si>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</si>
  <si>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</si>
  <si>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</si>
  <si>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</si>
  <si>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</si>
  <si>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</si>
  <si>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</si>
  <si>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</si>
  <si>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</si>
  <si>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</si>
  <si>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</si>
  <si>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</si>
  <si>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</si>
  <si>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</si>
  <si>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</si>
  <si>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</si>
  <si>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</si>
  <si>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</si>
  <si>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</si>
  <si>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</si>
  <si>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</si>
  <si>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</si>
  <si>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</si>
  <si>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</si>
  <si>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</si>
  <si>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</si>
  <si>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</si>
  <si>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</si>
  <si>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</si>
  <si>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</si>
  <si>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</si>
  <si>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</si>
  <si>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</si>
  <si>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</si>
  <si>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</si>
  <si>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</si>
  <si>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</si>
  <si>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</si>
  <si>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</si>
  <si>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</si>
  <si>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</si>
  <si>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</si>
  <si>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</si>
  <si>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</si>
  <si>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</si>
  <si>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</si>
  <si>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</si>
  <si>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</si>
  <si>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</si>
  <si>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</si>
  <si>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</si>
  <si>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</si>
  <si>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</si>
  <si>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</si>
  <si>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</si>
  <si>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</si>
  <si>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</si>
  <si>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</si>
  <si>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</si>
  <si>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</si>
  <si>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</si>
  <si>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</si>
  <si>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</si>
  <si>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</si>
  <si>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</si>
  <si>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</si>
  <si>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</si>
  <si>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</si>
  <si>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</si>
  <si>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</si>
  <si>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</si>
  <si>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</si>
  <si>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</si>
  <si>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</si>
  <si>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</si>
  <si>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</si>
  <si>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</si>
  <si>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</si>
  <si>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</si>
  <si>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</si>
  <si>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</si>
  <si>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</si>
  <si>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</si>
  <si>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</si>
  <si>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</si>
  <si>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</si>
  <si>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</si>
  <si>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</si>
  <si>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</si>
  <si>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</si>
  <si>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</si>
  <si>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</si>
  <si>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</si>
  <si>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</si>
  <si>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</si>
  <si>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</si>
  <si>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</si>
  <si>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</si>
  <si>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</si>
  <si>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</si>
  <si>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</si>
  <si>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</si>
  <si>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</si>
  <si>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</si>
  <si>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</si>
  <si>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</si>
  <si>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</si>
  <si>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</si>
  <si>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</si>
  <si>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</si>
  <si>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</si>
  <si>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</si>
  <si>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</si>
  <si>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</si>
  <si>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</si>
  <si>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</si>
  <si>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</si>
  <si>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</si>
  <si>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</si>
  <si>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</si>
  <si>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</si>
  <si>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</si>
  <si>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</si>
  <si>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</si>
  <si>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</si>
  <si>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</si>
  <si>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</si>
  <si>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</si>
  <si>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</si>
  <si>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</si>
  <si>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</si>
  <si>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</si>
  <si>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</si>
  <si>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</si>
  <si>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</si>
  <si>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</si>
  <si>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</si>
  <si>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</si>
  <si>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</si>
  <si>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</si>
  <si>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</si>
  <si>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</si>
  <si>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</si>
  <si>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</si>
  <si>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</si>
  <si>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</si>
  <si>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</si>
  <si>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</si>
  <si>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</si>
  <si>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</si>
  <si>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</si>
  <si>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</si>
  <si>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</si>
  <si>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</si>
  <si>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</si>
  <si>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</si>
  <si>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</si>
  <si>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</si>
  <si>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</si>
  <si>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</si>
  <si>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</si>
  <si>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</si>
  <si>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</si>
  <si>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</si>
  <si>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</si>
  <si>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</si>
  <si>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</si>
  <si>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</si>
  <si>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</si>
  <si>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</si>
  <si>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</si>
  <si>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</si>
  <si>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</si>
  <si>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</si>
  <si>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</si>
  <si>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</si>
  <si>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</si>
  <si>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</si>
  <si>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</si>
  <si>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</si>
  <si>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</si>
  <si>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</si>
  <si>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</si>
  <si>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</si>
  <si>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</si>
  <si>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</si>
  <si>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</si>
  <si>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</si>
  <si>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</si>
  <si>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</si>
  <si>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</si>
  <si>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</si>
  <si>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</si>
  <si>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</si>
  <si>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</si>
  <si>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</si>
  <si>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</si>
  <si>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</si>
  <si>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</si>
  <si>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</si>
  <si>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</si>
  <si>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</si>
  <si>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</si>
  <si>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</si>
  <si>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</si>
  <si>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</si>
  <si>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</si>
  <si>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</si>
  <si>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</si>
  <si>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</si>
  <si>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</si>
  <si>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</si>
  <si>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</si>
  <si>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</si>
  <si>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</si>
  <si>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</si>
  <si>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</si>
  <si>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</si>
  <si>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</si>
  <si>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</si>
  <si>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</si>
  <si>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</si>
  <si>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</si>
  <si>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</si>
  <si>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</si>
  <si>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</si>
  <si>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</si>
  <si>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</si>
  <si>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</si>
  <si>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</si>
  <si>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</si>
  <si>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</si>
  <si>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</si>
  <si>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</si>
  <si>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</si>
  <si>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</si>
  <si>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</si>
  <si>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</si>
  <si>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</si>
  <si>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</si>
  <si>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</si>
  <si>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</si>
  <si>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</si>
  <si>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</si>
  <si>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</si>
  <si>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</si>
  <si>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</si>
  <si>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</si>
  <si>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</si>
  <si>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</si>
  <si>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</si>
  <si>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</si>
  <si>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</si>
  <si>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</si>
  <si>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</si>
  <si>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</si>
  <si>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</si>
  <si>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</si>
  <si>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</si>
  <si>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</si>
  <si>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</si>
  <si>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</si>
  <si>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</si>
  <si>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</si>
  <si>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</si>
  <si>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</si>
  <si>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</si>
  <si>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</si>
  <si>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</si>
  <si>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</si>
  <si>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</si>
  <si>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</si>
  <si>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</si>
  <si>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</si>
  <si>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</si>
  <si>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</si>
  <si>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</si>
  <si>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</si>
  <si>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</si>
  <si>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</si>
  <si>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</si>
  <si>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</si>
  <si>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</si>
  <si>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</si>
  <si>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</si>
  <si>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</si>
  <si>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</si>
  <si>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</si>
  <si>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</si>
  <si>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</si>
  <si>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</si>
  <si>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</si>
  <si>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</si>
  <si>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</si>
  <si>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</si>
  <si>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</si>
  <si>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</si>
  <si>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</si>
  <si>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</si>
  <si>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</si>
  <si>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</si>
  <si>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</si>
  <si>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</si>
  <si>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</si>
  <si>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</si>
  <si>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</si>
  <si>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</si>
  <si>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</si>
  <si>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</si>
  <si>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</si>
  <si>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</si>
  <si>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</si>
  <si>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</si>
  <si>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</si>
  <si>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</si>
  <si>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</si>
  <si>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</si>
  <si>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</si>
  <si>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</si>
  <si>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</si>
  <si>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</si>
  <si>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</si>
  <si>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</si>
  <si>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</si>
  <si>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</si>
  <si>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</si>
  <si>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</si>
  <si>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</si>
  <si>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</si>
  <si>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</si>
  <si>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</si>
  <si>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</si>
  <si>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</si>
  <si>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</si>
  <si>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</si>
  <si>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</si>
  <si>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</si>
  <si>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</si>
  <si>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</si>
  <si>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</si>
  <si>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</si>
  <si>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</si>
  <si>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</si>
  <si>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</si>
  <si>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</si>
  <si>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</si>
  <si>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</si>
  <si>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</si>
  <si>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</si>
  <si>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</si>
  <si>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</si>
  <si>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</si>
  <si>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</si>
  <si>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</si>
  <si>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</si>
  <si>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</si>
  <si>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</si>
  <si>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</si>
  <si>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</si>
  <si>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</si>
  <si>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</si>
  <si>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</si>
  <si>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</si>
  <si>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</si>
  <si>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</si>
  <si>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</si>
  <si>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</si>
  <si>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</si>
  <si>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</si>
  <si>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</si>
  <si>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</si>
  <si>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</si>
  <si>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</si>
  <si>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</si>
  <si>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</si>
  <si>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</si>
  <si>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</si>
  <si>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</si>
  <si>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</si>
  <si>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</si>
  <si>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</si>
  <si>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</si>
  <si>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</si>
  <si>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</si>
  <si>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</si>
  <si>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</si>
  <si>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</si>
  <si>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</si>
  <si>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</si>
  <si>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</si>
  <si>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</si>
  <si>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</si>
  <si>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</si>
  <si>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</si>
  <si>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</si>
  <si>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</si>
  <si>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</si>
  <si>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</si>
  <si>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</si>
  <si>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</si>
  <si>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</si>
  <si>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</si>
  <si>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</si>
  <si>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</si>
  <si>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</si>
  <si>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</si>
  <si>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</si>
  <si>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</si>
  <si>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</si>
  <si>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</si>
  <si>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</si>
  <si>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</si>
  <si>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</si>
  <si>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</si>
  <si>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</si>
  <si>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</si>
  <si>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</si>
  <si>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</si>
  <si>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</si>
  <si>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</si>
  <si>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</si>
  <si>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</si>
  <si>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</si>
  <si>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</si>
  <si>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</si>
  <si>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</si>
  <si>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</si>
  <si>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</si>
  <si>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</si>
  <si>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</si>
  <si>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</si>
  <si>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</si>
  <si>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</si>
  <si>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</si>
  <si>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</si>
  <si>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</si>
  <si>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</si>
  <si>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</si>
  <si>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</si>
  <si>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</si>
  <si>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</si>
  <si>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</si>
  <si>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</si>
  <si>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</si>
  <si>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</si>
  <si>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</si>
  <si>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</si>
  <si>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</si>
  <si>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</si>
  <si>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</si>
  <si>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</si>
  <si>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</si>
  <si>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</si>
  <si>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</si>
  <si>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</si>
  <si>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</si>
  <si>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</si>
  <si>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</si>
  <si>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</si>
  <si>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</si>
  <si>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</si>
  <si>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</si>
  <si>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</si>
  <si>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</si>
  <si>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</si>
  <si>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</si>
  <si>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</si>
  <si>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</si>
  <si>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</si>
  <si>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</si>
  <si>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</si>
  <si>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</si>
  <si>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</si>
  <si>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</si>
  <si>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</si>
  <si>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</si>
  <si>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</si>
  <si>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</si>
  <si>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</si>
  <si>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</si>
  <si>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</si>
  <si>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</si>
  <si>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</si>
  <si>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</si>
  <si>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</si>
  <si>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</si>
  <si>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</si>
  <si>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</si>
  <si>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</si>
  <si>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</si>
  <si>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</si>
  <si>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</si>
  <si>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</si>
  <si>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</si>
  <si>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</si>
  <si>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</si>
  <si>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</si>
  <si>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</si>
  <si>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</si>
  <si>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</si>
  <si>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</si>
  <si>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</si>
  <si>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</si>
  <si>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</si>
  <si>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</si>
  <si>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</si>
  <si>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</si>
  <si>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</si>
  <si>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</si>
  <si>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</si>
  <si>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</si>
  <si>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</si>
  <si>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</si>
  <si>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</si>
  <si>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</si>
  <si>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</si>
  <si>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</si>
  <si>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</si>
  <si>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</si>
  <si>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</si>
  <si>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</si>
  <si>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</si>
  <si>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</si>
  <si>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</si>
  <si>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</si>
  <si>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</si>
  <si>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</si>
  <si>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</si>
  <si>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</si>
  <si>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</si>
  <si>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</si>
  <si>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</si>
  <si>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</si>
  <si>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</si>
  <si>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</si>
  <si>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</si>
  <si>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</si>
  <si>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</si>
  <si>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</si>
  <si>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</si>
  <si>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</si>
  <si>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</si>
  <si>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</si>
  <si>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</si>
  <si>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</si>
  <si>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</si>
  <si>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</si>
  <si>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</si>
  <si>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</si>
  <si>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</si>
  <si>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</si>
  <si>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</si>
  <si>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</si>
  <si>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</si>
  <si>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</si>
  <si>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</si>
  <si>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</si>
  <si>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</si>
  <si>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</si>
  <si>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</si>
  <si>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</si>
  <si>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</si>
  <si>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</si>
  <si>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</si>
  <si>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</si>
  <si>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</si>
  <si>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</si>
  <si>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</si>
  <si>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</si>
  <si>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</si>
  <si>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</si>
  <si>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</si>
  <si>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</si>
  <si>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</si>
  <si>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</si>
  <si>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</si>
  <si>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</si>
  <si>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</si>
  <si>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</si>
  <si>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</si>
  <si>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</si>
  <si>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</si>
  <si>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</si>
  <si>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</si>
  <si>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</si>
  <si>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</si>
  <si>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</si>
  <si>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</si>
  <si>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</si>
  <si>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</si>
  <si>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</si>
  <si>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</si>
  <si>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</si>
  <si>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</si>
  <si>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</si>
  <si>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</si>
  <si>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</si>
  <si>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</si>
  <si>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</si>
  <si>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</si>
  <si>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</si>
  <si>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</si>
  <si>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</si>
  <si>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</si>
  <si>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</si>
  <si>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</si>
  <si>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</si>
  <si>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</si>
  <si>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</si>
  <si>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</si>
  <si>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</si>
  <si>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</si>
  <si>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</si>
  <si>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</si>
  <si>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</si>
  <si>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</si>
  <si>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</si>
  <si>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</si>
  <si>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</si>
  <si>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</si>
  <si>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</si>
  <si>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</si>
  <si>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</si>
  <si>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</si>
  <si>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</si>
  <si>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</si>
  <si>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</si>
  <si>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</si>
  <si>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</si>
  <si>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</si>
  <si>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</si>
  <si>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</si>
  <si>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</si>
  <si>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</si>
  <si>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</si>
  <si>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</si>
  <si>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</si>
  <si>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</si>
  <si>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</si>
  <si>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</si>
  <si>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</si>
  <si>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</si>
  <si>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</si>
  <si>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</si>
  <si>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</si>
  <si>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</si>
  <si>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</si>
  <si>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</si>
  <si>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</si>
  <si>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</si>
  <si>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</si>
  <si>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</si>
  <si>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</si>
  <si>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</si>
  <si>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</si>
  <si>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</si>
  <si>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</si>
  <si>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</si>
  <si>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</si>
  <si>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</si>
  <si>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</si>
  <si>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</si>
  <si>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</si>
  <si>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</si>
  <si>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</si>
  <si>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</si>
  <si>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</si>
  <si>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</si>
  <si>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</si>
  <si>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</si>
  <si>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</si>
  <si>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</si>
  <si>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</si>
  <si>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</si>
  <si>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</si>
  <si>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</si>
  <si>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</si>
  <si>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</si>
  <si>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</si>
  <si>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</si>
  <si>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</si>
  <si>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</si>
  <si>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</si>
  <si>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</si>
  <si>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</si>
  <si>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</si>
  <si>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</si>
  <si>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</si>
  <si>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</si>
  <si>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</si>
  <si>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</si>
  <si>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</si>
  <si>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</si>
  <si>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</si>
  <si>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</si>
  <si>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</si>
  <si>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</si>
  <si>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</si>
  <si>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</si>
  <si>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</si>
  <si>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</si>
  <si>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</si>
  <si>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</si>
  <si>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</si>
  <si>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</si>
  <si>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</si>
  <si>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</si>
  <si>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</si>
  <si>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</si>
  <si>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</si>
  <si>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</si>
  <si>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</si>
  <si>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</si>
  <si>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</si>
  <si>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</si>
  <si>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</si>
  <si>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</si>
  <si>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</si>
  <si>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</si>
  <si>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</si>
  <si>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</si>
  <si>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</si>
  <si>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</si>
  <si>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</si>
  <si>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</si>
  <si>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</si>
  <si>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</si>
  <si>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</si>
  <si>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</si>
  <si>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</si>
  <si>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</si>
  <si>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</si>
  <si>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</si>
  <si>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</si>
  <si>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</si>
  <si>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</si>
  <si>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</si>
  <si>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</si>
  <si>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</si>
  <si>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</si>
  <si>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</si>
  <si>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</si>
  <si>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</si>
  <si>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</si>
  <si>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</si>
  <si>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</si>
  <si>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</si>
  <si>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</si>
  <si>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</si>
  <si>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</si>
  <si>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</si>
  <si>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</si>
  <si>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</si>
  <si>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</si>
  <si>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</si>
  <si>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</si>
  <si>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</si>
  <si>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</si>
  <si>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</si>
  <si>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</si>
  <si>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</si>
  <si>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</si>
  <si>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</si>
  <si>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</si>
  <si>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</si>
  <si>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</si>
  <si>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</si>
  <si>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</si>
  <si>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</si>
  <si>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</si>
  <si>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</si>
  <si>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</si>
  <si>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</si>
  <si>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</si>
  <si>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</si>
  <si>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</si>
  <si>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</si>
  <si>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</si>
  <si>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</si>
  <si>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</si>
  <si>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</si>
  <si>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</si>
  <si>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</si>
  <si>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</si>
  <si>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</si>
  <si>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</si>
  <si>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</si>
  <si>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</si>
  <si>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</si>
  <si>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</si>
  <si>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</si>
  <si>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</si>
  <si>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</si>
  <si>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</si>
  <si>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</si>
  <si>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</si>
  <si>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</si>
  <si>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</si>
  <si>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</si>
  <si>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</si>
  <si>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</si>
  <si>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</si>
  <si>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</si>
  <si>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</si>
  <si>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</si>
  <si>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</si>
  <si>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</si>
  <si>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</si>
  <si>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</si>
  <si>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</si>
  <si>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</si>
  <si>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</si>
  <si>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</si>
  <si>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</si>
  <si>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</si>
  <si>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</si>
  <si>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</si>
  <si>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</si>
  <si>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</si>
  <si>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</si>
  <si>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</si>
  <si>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</si>
  <si>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</si>
  <si>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</si>
  <si>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</si>
  <si>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</si>
  <si>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</si>
  <si>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</si>
  <si>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</si>
  <si>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</si>
  <si>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</si>
  <si>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</si>
  <si>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</si>
  <si>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</si>
  <si>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</si>
  <si>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</si>
  <si>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</si>
  <si>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</si>
  <si>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</si>
  <si>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</si>
  <si>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</si>
  <si>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</si>
  <si>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</si>
  <si>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</si>
  <si>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</si>
  <si>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</si>
  <si>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</si>
  <si>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</si>
  <si>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</si>
  <si>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</si>
  <si>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</si>
  <si>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</si>
  <si>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</si>
  <si>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</si>
  <si>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</si>
  <si>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</si>
  <si>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</si>
  <si>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</si>
  <si>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</si>
  <si>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</si>
  <si>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</si>
  <si>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</si>
  <si>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</si>
  <si>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</si>
  <si>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</si>
  <si>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</si>
  <si>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</si>
  <si>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</si>
  <si>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</si>
  <si>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</si>
  <si>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</si>
  <si>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</si>
  <si>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</si>
  <si>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</si>
  <si>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</si>
  <si>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</si>
  <si>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</si>
  <si>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</si>
  <si>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</si>
  <si>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</si>
  <si>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</si>
  <si>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</si>
  <si>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</si>
  <si>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</si>
  <si>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</si>
  <si>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</si>
  <si>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</si>
  <si>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</si>
  <si>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</si>
  <si>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</si>
  <si>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</si>
  <si>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</si>
  <si>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</si>
  <si>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</si>
  <si>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</si>
  <si>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</si>
  <si>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</si>
  <si>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</si>
  <si>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</si>
  <si>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</si>
  <si>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</si>
  <si>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</si>
  <si>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</si>
  <si>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</si>
  <si>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</si>
  <si>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</si>
  <si>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</si>
  <si>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</si>
  <si>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</si>
  <si>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</si>
  <si>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</si>
  <si>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</si>
  <si>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</si>
  <si>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</si>
  <si>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</si>
  <si>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</si>
  <si>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</si>
  <si>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</si>
  <si>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</si>
  <si>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</si>
  <si>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</si>
  <si>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</si>
  <si>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</si>
  <si>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</si>
  <si>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</si>
  <si>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</si>
  <si>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</si>
  <si>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</si>
  <si>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</si>
  <si>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</si>
  <si>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</si>
  <si>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</si>
  <si>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</si>
  <si>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</si>
  <si>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</si>
  <si>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</si>
  <si>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</si>
  <si>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</si>
  <si>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</si>
  <si>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</si>
  <si>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</si>
  <si>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</si>
  <si>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</si>
  <si>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</si>
  <si>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</si>
  <si>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</si>
  <si>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</si>
  <si>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</si>
  <si>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</si>
  <si>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</si>
  <si>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</si>
  <si>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</si>
  <si>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</si>
  <si>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</si>
  <si>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</si>
  <si>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</si>
  <si>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</si>
  <si>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</si>
  <si>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</si>
  <si>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</si>
  <si>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</si>
  <si>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</si>
  <si>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</si>
  <si>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</si>
  <si>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</si>
  <si>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</si>
  <si>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</si>
  <si>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</si>
  <si>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</si>
  <si>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</si>
  <si>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</si>
  <si>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</si>
  <si>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</si>
  <si>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</si>
  <si>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</si>
  <si>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</si>
  <si>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</si>
  <si>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</si>
  <si>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</si>
  <si>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</si>
  <si>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</si>
  <si>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</si>
  <si>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</si>
  <si>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</si>
  <si>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</si>
  <si>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</si>
  <si>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</si>
  <si>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</si>
  <si>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</si>
  <si>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</si>
  <si>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</si>
  <si>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</si>
  <si>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</si>
  <si>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</si>
  <si>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</si>
  <si>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</si>
  <si>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</si>
  <si>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</si>
  <si>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</si>
  <si>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</si>
  <si>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</si>
  <si>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</si>
  <si>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</si>
  <si>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</si>
  <si>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</si>
  <si>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</si>
  <si>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</si>
  <si>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</si>
  <si>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</si>
  <si>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</si>
  <si>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</si>
  <si>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</si>
  <si>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</si>
  <si>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</si>
  <si>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</si>
  <si>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</si>
  <si>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</si>
  <si>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</si>
  <si>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</si>
  <si>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</si>
  <si>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</si>
  <si>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</si>
  <si>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</si>
  <si>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</si>
  <si>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</si>
  <si>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</si>
  <si>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</si>
  <si>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</si>
  <si>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</si>
  <si>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</si>
  <si>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</si>
  <si>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</si>
  <si>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</si>
  <si>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</si>
  <si>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</si>
  <si>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</si>
  <si>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</si>
  <si>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</si>
  <si>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</si>
  <si>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</si>
  <si>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</si>
  <si>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</si>
  <si>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</si>
  <si>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</si>
  <si>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</si>
  <si>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</si>
  <si>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</si>
  <si>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</si>
  <si>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</si>
  <si>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</si>
  <si>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</si>
  <si>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</si>
  <si>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</si>
  <si>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</si>
  <si>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</si>
  <si>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</si>
  <si>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</si>
  <si>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</si>
  <si>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</si>
  <si>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</si>
  <si>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</si>
  <si>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</si>
  <si>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</si>
  <si>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</si>
  <si>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</si>
  <si>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</si>
  <si>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</si>
  <si>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</si>
  <si>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</si>
  <si>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</si>
  <si>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</si>
  <si>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</si>
  <si>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</si>
  <si>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</si>
  <si>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</si>
  <si>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</si>
  <si>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</si>
  <si>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</si>
  <si>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</si>
  <si>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</si>
  <si>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</si>
  <si>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</si>
  <si>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</si>
  <si>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</si>
  <si>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</si>
  <si>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</si>
  <si>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</si>
  <si>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</si>
  <si>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</si>
  <si>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</si>
  <si>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</si>
  <si>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</si>
  <si>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</si>
  <si>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</si>
  <si>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</si>
  <si>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</si>
  <si>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</si>
  <si>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</si>
  <si>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</si>
  <si>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</si>
  <si>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</si>
  <si>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</si>
  <si>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</si>
  <si>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</si>
  <si>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</si>
  <si>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</si>
  <si>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</si>
  <si>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</si>
  <si>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</si>
  <si>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</si>
  <si>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</si>
  <si>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</si>
  <si>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</si>
  <si>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</si>
  <si>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</si>
  <si>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</si>
  <si>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</si>
  <si>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</si>
  <si>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</si>
  <si>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</si>
  <si>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</si>
  <si>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</si>
  <si>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</si>
  <si>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</si>
  <si>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</si>
  <si>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</si>
  <si>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</si>
  <si>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</si>
  <si>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</si>
  <si>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</si>
  <si>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</si>
  <si>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</si>
  <si>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</si>
  <si>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</si>
  <si>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</si>
  <si>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</si>
  <si>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</si>
  <si>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</si>
  <si>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</si>
  <si>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</si>
  <si>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</si>
  <si>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</si>
  <si>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</si>
  <si>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</si>
  <si>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</si>
  <si>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</si>
  <si>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</si>
  <si>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</si>
  <si>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</si>
  <si>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</si>
  <si>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</si>
  <si>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</si>
  <si>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</si>
  <si>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</si>
  <si>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</si>
  <si>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</si>
  <si>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</si>
  <si>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</si>
  <si>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</si>
  <si>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</si>
  <si>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</si>
  <si>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</si>
  <si>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</si>
  <si>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</si>
  <si>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</si>
  <si>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</si>
  <si>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</si>
  <si>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</si>
  <si>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</si>
  <si>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</si>
  <si>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</si>
  <si>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</si>
  <si>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</si>
  <si>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</si>
  <si>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</si>
  <si>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</si>
  <si>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</si>
  <si>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</si>
  <si>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</si>
  <si>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</si>
  <si>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</si>
  <si>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</si>
  <si>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</si>
  <si>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</si>
  <si>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</si>
  <si>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</si>
  <si>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</si>
  <si>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</si>
  <si>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</si>
  <si>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</si>
  <si>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</si>
  <si>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</si>
  <si>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</si>
  <si>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</si>
  <si>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</si>
  <si>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</si>
  <si>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</si>
  <si>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</si>
  <si>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</si>
  <si>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</si>
  <si>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</si>
  <si>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</si>
  <si>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</si>
  <si>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</si>
  <si>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</si>
  <si>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</si>
  <si>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</si>
  <si>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</si>
  <si>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</si>
  <si>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</si>
  <si>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</si>
  <si>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</si>
  <si>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</si>
  <si>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</si>
  <si>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</si>
  <si>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</si>
  <si>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</si>
  <si>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</si>
  <si>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</si>
  <si>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</si>
  <si>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</si>
  <si>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</si>
  <si>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</si>
  <si>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</si>
  <si>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</si>
  <si>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</si>
  <si>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</si>
  <si>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</si>
  <si>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</si>
  <si>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</si>
  <si>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</si>
  <si>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</si>
  <si>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</si>
  <si>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</si>
  <si>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</si>
  <si>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</si>
  <si>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</si>
  <si>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</si>
  <si>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</si>
  <si>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</si>
  <si>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</si>
  <si>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</si>
  <si>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</si>
  <si>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</si>
  <si>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</si>
  <si>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</si>
  <si>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</si>
  <si>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</si>
  <si>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</si>
  <si>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</si>
  <si>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</si>
  <si>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</si>
  <si>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</si>
  <si>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</si>
  <si>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</si>
  <si>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</si>
  <si>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</si>
  <si>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</si>
  <si>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</si>
  <si>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</si>
  <si>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</si>
  <si>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</si>
  <si>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</si>
  <si>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</si>
  <si>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</si>
  <si>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</si>
  <si>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</si>
  <si>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</si>
  <si>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</si>
  <si>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</si>
  <si>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</si>
  <si>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</si>
  <si>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</si>
  <si>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</si>
  <si>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</si>
  <si>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</si>
  <si>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</si>
  <si>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</si>
  <si>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</si>
  <si>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</si>
  <si>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</si>
  <si>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</si>
  <si>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</si>
  <si>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</si>
  <si>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</si>
  <si>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</si>
  <si>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</si>
  <si>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</si>
  <si>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</si>
  <si>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</si>
  <si>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</si>
  <si>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</si>
  <si>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</si>
  <si>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</si>
  <si>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</si>
  <si>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</si>
  <si>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</si>
  <si>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</si>
  <si>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</si>
  <si>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</si>
  <si>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</si>
  <si>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</si>
  <si>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</si>
  <si>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</si>
  <si>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</si>
  <si>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</si>
  <si>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</si>
  <si>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</si>
  <si>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</si>
  <si>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</si>
  <si>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</si>
  <si>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</si>
  <si>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</si>
  <si>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</si>
  <si>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</si>
  <si>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</si>
  <si>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</si>
  <si>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</si>
  <si>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</si>
  <si>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</si>
  <si>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</si>
  <si>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</si>
  <si>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</si>
  <si>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</si>
  <si>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</si>
  <si>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</si>
  <si>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</si>
  <si>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</si>
  <si>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</si>
  <si>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</si>
  <si>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</si>
  <si>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</si>
  <si>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</si>
  <si>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</si>
  <si>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</si>
  <si>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</si>
  <si>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</si>
  <si>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</si>
  <si>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</si>
  <si>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</si>
  <si>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</si>
  <si>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</si>
  <si>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</si>
  <si>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</si>
  <si>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</si>
  <si>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</si>
  <si>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</si>
  <si>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</si>
  <si>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</si>
  <si>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</si>
  <si>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</si>
  <si>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</si>
  <si>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</si>
  <si>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</si>
  <si>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</si>
  <si>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</si>
  <si>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</si>
  <si>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</si>
  <si>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</si>
  <si>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</si>
  <si>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</si>
  <si>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</si>
  <si>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</si>
  <si>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</si>
  <si>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</si>
  <si>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</si>
  <si>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</si>
  <si>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</si>
  <si>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</si>
  <si>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</si>
  <si>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</si>
  <si>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</si>
  <si>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</si>
  <si>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</si>
  <si>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</si>
  <si>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</si>
  <si>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</si>
  <si>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</si>
  <si>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</si>
  <si>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</si>
  <si>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</si>
  <si>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</si>
  <si>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</si>
  <si>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</si>
  <si>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</si>
  <si>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</si>
  <si>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</si>
  <si>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</si>
  <si>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</si>
  <si>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</si>
  <si>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</si>
  <si>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</si>
  <si>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</si>
  <si>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</si>
  <si>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</si>
  <si>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</si>
  <si>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</si>
  <si>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</si>
  <si>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</si>
  <si>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</si>
  <si>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</si>
  <si>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</si>
  <si>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</si>
  <si>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</si>
  <si>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</si>
  <si>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</si>
  <si>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</si>
  <si>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</si>
  <si>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</si>
  <si>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</si>
  <si>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</si>
  <si>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</si>
  <si>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</si>
  <si>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</si>
  <si>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</si>
  <si>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</si>
  <si>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</si>
  <si>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</si>
  <si>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</si>
  <si>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</si>
  <si>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</si>
  <si>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</si>
  <si>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</si>
  <si>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</si>
  <si>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</si>
  <si>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</si>
  <si>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</si>
  <si>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</si>
  <si>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</si>
  <si>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</si>
  <si>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</si>
  <si>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</si>
  <si>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</si>
  <si>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</si>
  <si>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</si>
  <si>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</si>
  <si>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</si>
  <si>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</si>
  <si>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</si>
  <si>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</si>
  <si>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</si>
  <si>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</si>
  <si>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</si>
  <si>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</si>
  <si>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</si>
  <si>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</si>
  <si>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</si>
  <si>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</si>
  <si>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</si>
  <si>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</si>
  <si>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</si>
  <si>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</si>
  <si>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</si>
  <si>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</si>
  <si>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</si>
  <si>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</si>
  <si>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</si>
  <si>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</si>
  <si>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</si>
  <si>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</si>
  <si>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</si>
  <si>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</si>
  <si>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</si>
  <si>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</si>
  <si>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</si>
  <si>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</si>
  <si>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</si>
  <si>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</si>
  <si>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</si>
  <si>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</si>
  <si>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</si>
  <si>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</si>
  <si>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</si>
  <si>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</si>
  <si>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</si>
  <si>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</si>
  <si>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</si>
  <si>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</si>
  <si>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</si>
  <si>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</si>
  <si>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</si>
  <si>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</si>
  <si>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</si>
  <si>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</si>
  <si>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</si>
  <si>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</si>
  <si>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</si>
  <si>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</si>
  <si>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</si>
  <si>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</si>
  <si>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</si>
  <si>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</si>
  <si>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</si>
  <si>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</si>
  <si>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</si>
  <si>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</si>
  <si>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</si>
  <si>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</si>
  <si>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</si>
  <si>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</si>
  <si>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</si>
  <si>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</si>
  <si>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</si>
  <si>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</si>
  <si>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</si>
  <si>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</si>
  <si>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</si>
  <si>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</si>
  <si>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</si>
  <si>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</si>
  <si>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</si>
  <si>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</si>
  <si>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</si>
  <si>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</si>
  <si>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</si>
  <si>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</si>
  <si>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</si>
  <si>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</si>
  <si>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</si>
  <si>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</si>
  <si>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</si>
  <si>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</si>
  <si>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</si>
  <si>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</si>
  <si>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</si>
  <si>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</si>
  <si>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</si>
  <si>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</si>
  <si>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</si>
  <si>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</si>
  <si>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</si>
  <si>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</si>
  <si>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</si>
  <si>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</si>
  <si>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</si>
  <si>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</si>
  <si>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</si>
  <si>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</si>
  <si>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</si>
  <si>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</si>
  <si>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</si>
  <si>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</si>
  <si>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</si>
  <si>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</si>
  <si>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</si>
  <si>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</si>
  <si>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</si>
  <si>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</si>
  <si>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</si>
  <si>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</si>
  <si>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</si>
  <si>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</si>
  <si>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</si>
  <si>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</si>
  <si>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</si>
  <si>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</si>
  <si>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</si>
  <si>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</si>
  <si>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</si>
  <si>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</si>
  <si>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</si>
  <si>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</si>
  <si>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</si>
  <si>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</si>
  <si>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</si>
  <si>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</si>
  <si>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</si>
  <si>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</si>
  <si>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</si>
  <si>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</si>
  <si>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</si>
  <si>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</si>
  <si>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</si>
  <si>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</si>
  <si>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</si>
  <si>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</si>
  <si>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</si>
  <si>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</si>
  <si>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</si>
  <si>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</si>
  <si>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</si>
  <si>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</si>
  <si>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</si>
  <si>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</si>
  <si>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</si>
  <si>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</si>
  <si>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</si>
  <si>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</si>
  <si>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</si>
  <si>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</si>
  <si>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</si>
  <si>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</si>
  <si>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</si>
  <si>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</si>
  <si>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</si>
  <si>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</si>
  <si>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</si>
  <si>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</si>
  <si>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</si>
  <si>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</si>
  <si>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</si>
  <si>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</si>
  <si>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</si>
  <si>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</si>
  <si>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</si>
  <si>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</si>
  <si>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</si>
  <si>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</si>
  <si>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</si>
  <si>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</si>
  <si>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</si>
  <si>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</si>
  <si>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</si>
  <si>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</si>
  <si>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</si>
  <si>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</si>
  <si>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</si>
  <si>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</si>
  <si>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</si>
  <si>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</si>
  <si>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</si>
  <si>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</si>
  <si>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</si>
  <si>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</si>
  <si>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</si>
  <si>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</si>
  <si>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</si>
  <si>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</si>
  <si>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</si>
  <si>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</si>
  <si>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</si>
  <si>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</si>
  <si>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</si>
  <si>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</si>
  <si>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</si>
  <si>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</si>
  <si>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</si>
  <si>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</si>
  <si>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</si>
  <si>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</si>
  <si>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</si>
  <si>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</si>
  <si>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</si>
  <si>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</si>
  <si>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</si>
  <si>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</si>
  <si>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</si>
  <si>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</si>
  <si>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</si>
  <si>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</si>
  <si>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</si>
  <si>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</si>
  <si>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</si>
  <si>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</si>
  <si>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</si>
  <si>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</si>
  <si>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</si>
  <si>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</si>
  <si>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</si>
  <si>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</si>
  <si>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</si>
  <si>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</si>
  <si>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</si>
  <si>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</si>
  <si>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</si>
  <si>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</si>
  <si>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</si>
  <si>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</si>
  <si>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</si>
  <si>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</si>
  <si>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</si>
  <si>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</si>
  <si>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</si>
  <si>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</si>
  <si>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</si>
  <si>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</si>
  <si>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</si>
  <si>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</si>
  <si>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</si>
  <si>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</si>
  <si>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</si>
  <si>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</si>
  <si>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</si>
  <si>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</si>
  <si>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</si>
  <si>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</si>
  <si>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</si>
  <si>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</si>
  <si>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</si>
  <si>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</si>
  <si>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</si>
  <si>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</si>
  <si>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</si>
  <si>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</si>
  <si>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</si>
  <si>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</si>
  <si>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</si>
  <si>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</si>
  <si>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</si>
  <si>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</si>
  <si>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</si>
  <si>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</si>
  <si>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</si>
  <si>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</si>
  <si>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</si>
  <si>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</si>
  <si>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</si>
  <si>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</si>
  <si>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</si>
  <si>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</si>
  <si>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</si>
  <si>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</si>
  <si>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</si>
  <si>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</si>
  <si>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</si>
  <si>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</si>
  <si>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</si>
  <si>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</si>
  <si>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</si>
  <si>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</si>
  <si>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</si>
  <si>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</si>
  <si>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</si>
  <si>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</si>
  <si>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</si>
  <si>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</si>
  <si>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</si>
  <si>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</si>
  <si>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</si>
  <si>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</si>
  <si>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</si>
  <si>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</si>
  <si>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</si>
  <si>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</si>
  <si>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</si>
  <si>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</si>
  <si>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</si>
  <si>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</si>
  <si>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</si>
  <si>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</si>
  <si>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</si>
  <si>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</si>
  <si>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</si>
  <si>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</si>
  <si>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</si>
  <si>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</si>
  <si>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</si>
  <si>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</si>
  <si>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</si>
  <si>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</si>
  <si>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</si>
  <si>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</si>
  <si>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</si>
  <si>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</si>
  <si>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</si>
  <si>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</si>
  <si>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</si>
  <si>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</si>
  <si>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</si>
  <si>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</si>
  <si>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</si>
  <si>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</si>
  <si>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</si>
  <si>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</si>
  <si>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</si>
  <si>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</si>
  <si>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</si>
  <si>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</si>
  <si>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</si>
  <si>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</si>
  <si>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</si>
  <si>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</si>
  <si>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</si>
  <si>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</si>
  <si>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</si>
  <si>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</si>
  <si>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</si>
  <si>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</si>
  <si>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</si>
  <si>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</si>
  <si>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</si>
  <si>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</si>
  <si>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</si>
  <si>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</si>
  <si>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</si>
  <si>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</si>
  <si>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</si>
  <si>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</si>
  <si>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</si>
  <si>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</si>
  <si>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</si>
  <si>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</si>
  <si>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</si>
  <si>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</si>
  <si>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</si>
  <si>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</si>
  <si>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</si>
  <si>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</si>
  <si>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</si>
  <si>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</si>
  <si>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</si>
  <si>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</si>
  <si>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</si>
  <si>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</si>
  <si>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</si>
  <si>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</si>
  <si>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</si>
  <si>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</si>
  <si>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</si>
  <si>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</si>
  <si>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</si>
  <si>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</si>
  <si>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</si>
  <si>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</si>
  <si>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</si>
  <si>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</si>
  <si>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</si>
  <si>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</si>
  <si>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</si>
  <si>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</si>
  <si>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</si>
  <si>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</si>
  <si>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</si>
  <si>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</si>
  <si>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</si>
  <si>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</si>
  <si>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</si>
  <si>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</si>
  <si>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</si>
  <si>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</si>
  <si>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</si>
  <si>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</si>
  <si>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</si>
  <si>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</si>
  <si>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</si>
  <si>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</si>
  <si>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</si>
  <si>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</si>
  <si>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</si>
  <si>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</si>
  <si>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</si>
  <si>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</si>
  <si>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</si>
  <si>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</si>
  <si>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</si>
  <si>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</si>
  <si>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</si>
  <si>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</si>
  <si>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</si>
  <si>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</si>
  <si>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</si>
  <si>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</si>
  <si>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</si>
  <si>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</si>
  <si>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</si>
  <si>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</si>
  <si>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</si>
  <si>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</si>
  <si>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</si>
  <si>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</si>
  <si>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</si>
  <si>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</si>
  <si>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</si>
  <si>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</si>
  <si>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</si>
  <si>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</si>
  <si>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</si>
  <si>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</si>
  <si>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</si>
  <si>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</si>
  <si>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</si>
  <si>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</si>
  <si>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</si>
  <si>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</si>
  <si>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</si>
  <si>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</si>
  <si>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</si>
  <si>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</si>
  <si>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</si>
  <si>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</si>
  <si>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</si>
  <si>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</si>
  <si>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</si>
  <si>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</si>
  <si>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</si>
  <si>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</si>
  <si>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</si>
  <si>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</si>
  <si>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</si>
  <si>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</si>
  <si>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</si>
  <si>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</si>
  <si>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</si>
  <si>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</si>
  <si>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</si>
  <si>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</si>
  <si>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</si>
  <si>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</si>
  <si>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</si>
  <si>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</si>
  <si>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</si>
  <si>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</si>
  <si>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</si>
  <si>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</si>
  <si>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</si>
  <si>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</si>
  <si>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</si>
  <si>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</si>
  <si>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</si>
  <si>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</si>
  <si>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</si>
  <si>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</si>
  <si>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</si>
  <si>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</si>
  <si>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</si>
  <si>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</si>
  <si>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</si>
  <si>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</si>
  <si>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</si>
  <si>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</si>
  <si>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</si>
  <si>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</si>
  <si>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</si>
  <si>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</si>
  <si>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</si>
  <si>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</si>
  <si>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</si>
  <si>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</si>
  <si>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</si>
  <si>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</si>
  <si>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</si>
  <si>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</si>
  <si>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</si>
  <si>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</si>
  <si>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</si>
  <si>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</si>
  <si>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</si>
  <si>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</si>
  <si>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</si>
  <si>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</si>
  <si>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</si>
  <si>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</si>
  <si>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</si>
  <si>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</si>
  <si>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</si>
  <si>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</si>
  <si>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</si>
  <si>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</si>
  <si>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</si>
  <si>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</si>
  <si>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</si>
  <si>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</si>
  <si>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</si>
  <si>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</si>
  <si>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</si>
  <si>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</si>
  <si>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</si>
  <si>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</si>
  <si>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</si>
  <si>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</si>
  <si>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</si>
  <si>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</si>
  <si>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</si>
  <si>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</si>
  <si>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</si>
  <si>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</si>
  <si>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</si>
  <si>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</si>
  <si>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</si>
  <si>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</si>
  <si>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</si>
  <si>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</si>
  <si>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</si>
  <si>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</si>
  <si>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</si>
  <si>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</si>
  <si>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</si>
  <si>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</si>
  <si>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</si>
  <si>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</si>
  <si>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</si>
  <si>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</si>
  <si>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</si>
  <si>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</si>
  <si>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</si>
  <si>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</si>
  <si>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</si>
  <si>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</si>
  <si>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</si>
  <si>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</si>
  <si>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</si>
  <si>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</si>
  <si>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</si>
  <si>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</si>
  <si>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</si>
  <si>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</si>
  <si>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</si>
  <si>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</si>
  <si>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</si>
  <si>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</si>
  <si>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</si>
  <si>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</si>
  <si>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</si>
  <si>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</si>
  <si>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</si>
  <si>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</si>
  <si>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</si>
  <si>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</si>
  <si>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</si>
  <si>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</si>
  <si>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</si>
  <si>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</si>
  <si>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</si>
  <si>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</si>
  <si>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</si>
  <si>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</si>
  <si>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</si>
  <si>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</si>
  <si>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</si>
  <si>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</si>
  <si>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</si>
  <si>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</si>
  <si>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</si>
  <si>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</si>
  <si>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</si>
  <si>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</si>
  <si>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</si>
  <si>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</si>
  <si>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</si>
  <si>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</si>
  <si>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</si>
  <si>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</si>
  <si>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</si>
  <si>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</si>
  <si>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</si>
  <si>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</si>
  <si>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</si>
  <si>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</si>
  <si>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</si>
  <si>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</si>
  <si>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</si>
  <si>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</si>
  <si>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</si>
  <si>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</si>
  <si>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</si>
  <si>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</si>
  <si>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</si>
  <si>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</si>
  <si>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</si>
  <si>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</si>
  <si>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</si>
  <si>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</si>
  <si>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</si>
  <si>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</si>
  <si>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</si>
  <si>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</si>
  <si>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</si>
  <si>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</si>
  <si>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</si>
  <si>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</si>
  <si>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</si>
  <si>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</si>
  <si>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</si>
  <si>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</si>
  <si>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</si>
  <si>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</si>
  <si>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</si>
  <si>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</si>
  <si>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</si>
  <si>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</si>
  <si>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</si>
  <si>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</si>
  <si>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</si>
  <si>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</si>
  <si>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</si>
  <si>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</si>
  <si>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</si>
  <si>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</si>
  <si>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</si>
  <si>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</si>
  <si>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</si>
  <si>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</si>
  <si>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</si>
  <si>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</si>
  <si>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</si>
  <si>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</si>
  <si>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</si>
  <si>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</si>
  <si>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</si>
  <si>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</si>
  <si>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</si>
  <si>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</si>
  <si>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</si>
  <si>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</si>
  <si>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</si>
  <si>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</si>
  <si>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</si>
  <si>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</si>
  <si>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</si>
  <si>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</si>
  <si>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</si>
  <si>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</si>
  <si>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</si>
  <si>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</si>
  <si>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</si>
  <si>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</si>
  <si>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</si>
  <si>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</si>
  <si>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</si>
  <si>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</si>
  <si>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</si>
  <si>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</si>
  <si>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</si>
  <si>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</si>
  <si>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</si>
  <si>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</si>
  <si>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</si>
  <si>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</si>
  <si>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</si>
  <si>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</si>
  <si>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</si>
  <si>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</si>
  <si>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</si>
  <si>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</si>
  <si>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</si>
  <si>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</si>
  <si>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</si>
  <si>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</si>
  <si>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</si>
  <si>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</si>
  <si>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</si>
  <si>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</si>
  <si>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</si>
  <si>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</si>
  <si>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</si>
  <si>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</si>
  <si>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</si>
  <si>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</si>
  <si>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</si>
  <si>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</si>
  <si>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</si>
  <si>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</si>
  <si>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</si>
  <si>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</si>
  <si>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</si>
  <si>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</si>
  <si>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</si>
  <si>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</si>
  <si>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</si>
  <si>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</si>
  <si>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</si>
  <si>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</si>
  <si>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</si>
  <si>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</si>
  <si>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</si>
  <si>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</si>
  <si>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</si>
  <si>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</si>
  <si>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</si>
  <si>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</si>
  <si>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</si>
  <si>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</si>
  <si>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</si>
  <si>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</si>
  <si>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</si>
  <si>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</si>
  <si>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</si>
  <si>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</si>
  <si>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</si>
  <si>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</si>
  <si>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</si>
  <si>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</si>
  <si>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</si>
  <si>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</si>
  <si>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</si>
  <si>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</si>
  <si>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</si>
  <si>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</si>
  <si>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</si>
  <si>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</si>
  <si>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</si>
  <si>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</si>
  <si>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</si>
  <si>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</si>
  <si>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</si>
  <si>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</si>
  <si>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</si>
  <si>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</si>
  <si>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</si>
  <si>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</si>
  <si>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</si>
  <si>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</si>
  <si>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</si>
  <si>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</si>
  <si>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</si>
  <si>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</si>
  <si>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</si>
  <si>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</si>
  <si>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</si>
  <si>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</si>
  <si>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</si>
  <si>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</si>
  <si>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</si>
  <si>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</si>
  <si>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</si>
  <si>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</si>
  <si>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</si>
  <si>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</si>
  <si>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</si>
  <si>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</si>
  <si>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</si>
  <si>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</si>
  <si>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</si>
  <si>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</si>
  <si>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</si>
  <si>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</si>
  <si>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</si>
  <si>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</si>
  <si>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</si>
  <si>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</si>
  <si>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</si>
  <si>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</si>
  <si>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</si>
  <si>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</si>
  <si>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</si>
  <si>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</si>
  <si>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</si>
  <si>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</si>
  <si>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</si>
  <si>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</si>
  <si>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</si>
  <si>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</si>
  <si>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</si>
  <si>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</si>
  <si>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</si>
  <si>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</si>
  <si>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</si>
  <si>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</si>
  <si>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</si>
  <si>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</si>
  <si>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</si>
  <si>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</si>
  <si>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</si>
  <si>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</si>
  <si>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</si>
  <si>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</si>
  <si>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</si>
  <si>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</si>
  <si>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</si>
  <si>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</si>
  <si>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</si>
  <si>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</si>
  <si>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</si>
  <si>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</si>
  <si>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</si>
  <si>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</si>
  <si>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</si>
  <si>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</si>
  <si>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</si>
  <si>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</si>
  <si>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</si>
  <si>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</si>
  <si>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</si>
  <si>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</si>
  <si>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</si>
  <si>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</si>
  <si>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</si>
  <si>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</si>
  <si>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</si>
  <si>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</si>
  <si>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</si>
  <si>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</si>
  <si>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</si>
  <si>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</si>
  <si>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</si>
  <si>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</si>
  <si>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</si>
  <si>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</si>
  <si>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</si>
  <si>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</si>
  <si>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</si>
  <si>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</si>
  <si>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</si>
  <si>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</si>
  <si>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</si>
  <si>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</si>
  <si>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</si>
  <si>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</si>
  <si>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</si>
  <si>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</si>
  <si>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</si>
  <si>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</si>
  <si>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</si>
  <si>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</si>
  <si>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</si>
  <si>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</si>
  <si>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</si>
  <si>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</si>
  <si>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</si>
  <si>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</si>
  <si>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</si>
  <si>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</si>
  <si>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</si>
  <si>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</si>
  <si>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</si>
  <si>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</si>
  <si>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</si>
  <si>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</si>
  <si>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</si>
  <si>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</si>
  <si>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</si>
  <si>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</si>
  <si>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</si>
  <si>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</si>
  <si>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</si>
  <si>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</si>
  <si>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</si>
  <si>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</si>
  <si>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</si>
  <si>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</si>
  <si>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</si>
  <si>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</si>
  <si>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</si>
  <si>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</si>
  <si>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</si>
  <si>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</si>
  <si>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</si>
  <si>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</si>
  <si>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</si>
  <si>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</si>
  <si>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</si>
  <si>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</si>
  <si>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</si>
  <si>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</si>
  <si>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</si>
  <si>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</si>
  <si>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</si>
  <si>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</si>
  <si>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</si>
  <si>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</si>
  <si>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</si>
  <si>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</si>
  <si>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</si>
  <si>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</si>
  <si>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</si>
  <si>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</si>
  <si>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</si>
  <si>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</si>
  <si>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</si>
  <si>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</si>
  <si>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</si>
  <si>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</si>
  <si>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</si>
  <si>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</si>
  <si>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</si>
  <si>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</si>
  <si>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</si>
  <si>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</si>
  <si>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</si>
  <si>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</si>
  <si>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</si>
  <si>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</si>
  <si>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</si>
  <si>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</si>
  <si>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</si>
  <si>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</si>
  <si>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</si>
  <si>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</si>
  <si>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</si>
  <si>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</si>
  <si>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</si>
  <si>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</si>
  <si>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</si>
  <si>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</si>
  <si>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</si>
  <si>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</si>
  <si>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</si>
  <si>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</si>
  <si>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</si>
  <si>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</si>
  <si>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</si>
  <si>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</si>
  <si>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</si>
  <si>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</si>
  <si>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</si>
  <si>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</si>
  <si>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</si>
  <si>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</si>
  <si>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</si>
  <si>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</si>
  <si>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</si>
  <si>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</si>
  <si>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</si>
  <si>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</si>
  <si>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</si>
  <si>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</si>
  <si>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</si>
  <si>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</si>
  <si>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</si>
  <si>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</si>
  <si>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</si>
  <si>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</si>
  <si>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</si>
  <si>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</si>
  <si>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</si>
  <si>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</si>
  <si>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</si>
  <si>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</si>
  <si>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</si>
  <si>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</si>
  <si>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</si>
  <si>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</si>
  <si>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</si>
  <si>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</si>
  <si>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</si>
  <si>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</si>
  <si>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</si>
  <si>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</si>
  <si>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</si>
  <si>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</si>
  <si>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</si>
  <si>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</si>
  <si>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</si>
  <si>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</si>
  <si>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</si>
  <si>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</si>
  <si>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</si>
  <si>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</si>
  <si>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</si>
  <si>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</si>
  <si>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</si>
  <si>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</si>
  <si>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</si>
  <si>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</si>
  <si>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</si>
  <si>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</si>
  <si>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</si>
  <si>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</si>
  <si>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</si>
  <si>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</si>
  <si>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</si>
  <si>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</si>
  <si>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</si>
  <si>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</si>
  <si>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</si>
  <si>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</si>
  <si>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</si>
  <si>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</si>
  <si>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</si>
  <si>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</si>
  <si>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</si>
  <si>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</si>
  <si>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</si>
  <si>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</si>
  <si>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</si>
  <si>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</si>
  <si>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</si>
  <si>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</si>
  <si>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</si>
  <si>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</si>
  <si>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</si>
  <si>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</si>
  <si>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</si>
  <si>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</si>
  <si>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</si>
  <si>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</si>
  <si>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</si>
  <si>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</si>
  <si>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</si>
  <si>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</si>
  <si>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</si>
  <si>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</si>
  <si>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</si>
  <si>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</si>
  <si>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</si>
  <si>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</si>
  <si>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</si>
  <si>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</si>
  <si>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</si>
  <si>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</si>
  <si>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</si>
  <si>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</si>
  <si>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</si>
  <si>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</si>
  <si>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</si>
  <si>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</si>
  <si>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</si>
  <si>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</si>
  <si>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</si>
  <si>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</si>
  <si>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</si>
  <si>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</si>
  <si>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</si>
  <si>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</si>
  <si>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</si>
  <si>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</si>
  <si>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</si>
  <si>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</si>
  <si>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</si>
  <si>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</si>
  <si>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</si>
  <si>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</si>
  <si>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</si>
  <si>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</si>
  <si>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</si>
  <si>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</si>
  <si>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</si>
  <si>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</si>
  <si>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</si>
  <si>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</si>
  <si>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</si>
  <si>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</si>
  <si>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</si>
  <si>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</si>
  <si>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</si>
  <si>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</si>
  <si>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</si>
  <si>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</si>
  <si>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</si>
  <si>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</si>
  <si>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</si>
  <si>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</si>
  <si>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</si>
  <si>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</si>
  <si>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</si>
  <si>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</si>
  <si>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</si>
  <si>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</si>
  <si>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</si>
  <si>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</si>
  <si>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</si>
  <si>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</si>
  <si>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</si>
  <si>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</si>
  <si>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</si>
  <si>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</si>
  <si>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</si>
  <si>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</si>
  <si>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</si>
  <si>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</si>
  <si>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</si>
  <si>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</si>
  <si>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</si>
  <si>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</si>
  <si>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</si>
  <si>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</si>
  <si>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</si>
  <si>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</si>
  <si>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</si>
  <si>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</si>
  <si>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</si>
  <si>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</si>
  <si>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</si>
  <si>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</si>
  <si>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</si>
  <si>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</si>
  <si>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</si>
  <si>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</si>
  <si>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</si>
  <si>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</si>
  <si>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</si>
  <si>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</si>
  <si>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</si>
  <si>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</si>
  <si>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</si>
  <si>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</si>
  <si>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</si>
  <si>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</si>
  <si>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</si>
  <si>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</si>
  <si>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</si>
  <si>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</si>
  <si>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</si>
  <si>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</si>
  <si>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</si>
  <si>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</si>
  <si>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</si>
  <si>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</si>
  <si>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</si>
  <si>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</si>
  <si>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</si>
  <si>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</si>
  <si>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</si>
  <si>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</si>
  <si>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</si>
  <si>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</si>
  <si>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</si>
  <si>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</si>
  <si>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</si>
  <si>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</si>
  <si>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</si>
  <si>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</si>
  <si>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</si>
  <si>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</si>
  <si>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</si>
  <si>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</si>
  <si>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</si>
  <si>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</si>
  <si>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</si>
  <si>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</si>
  <si>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</si>
  <si>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</si>
  <si>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</si>
  <si>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</si>
  <si>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</si>
  <si>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</si>
  <si>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</si>
  <si>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</si>
  <si>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</si>
  <si>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</si>
  <si>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</si>
  <si>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</si>
  <si>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</si>
  <si>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</si>
  <si>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</si>
  <si>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</si>
  <si>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</si>
  <si>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</si>
  <si>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</si>
  <si>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</si>
  <si>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</si>
  <si>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</si>
  <si>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</si>
  <si>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</si>
  <si>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</si>
  <si>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</si>
  <si>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</si>
  <si>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</si>
  <si>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</si>
  <si>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</si>
  <si>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</si>
  <si>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</si>
  <si>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</si>
  <si>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</si>
  <si>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</si>
  <si>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</si>
  <si>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</si>
  <si>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</si>
  <si>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</si>
  <si>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</si>
  <si>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</si>
  <si>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</si>
  <si>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</si>
  <si>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</si>
  <si>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</si>
  <si>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</si>
  <si>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</si>
  <si>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</si>
  <si>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</si>
  <si>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</si>
  <si>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</si>
  <si>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</si>
  <si>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</si>
  <si>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</si>
  <si>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</si>
  <si>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</si>
  <si>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</si>
  <si>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</si>
  <si>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</si>
  <si>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</si>
  <si>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</si>
  <si>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</si>
  <si>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</si>
  <si>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</si>
  <si>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</si>
  <si>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</si>
  <si>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</si>
  <si>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</si>
  <si>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</si>
  <si>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</si>
  <si>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</si>
  <si>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</si>
  <si>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</si>
  <si>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</si>
  <si>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</si>
  <si>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</si>
  <si>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</si>
  <si>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</si>
  <si>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</si>
  <si>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</si>
  <si>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</si>
  <si>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</si>
  <si>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</si>
  <si>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</si>
  <si>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</si>
  <si>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</si>
  <si>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</si>
  <si>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</si>
  <si>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</si>
  <si>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</si>
  <si>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</si>
  <si>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</si>
  <si>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</si>
  <si>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</si>
  <si>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</si>
  <si>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</si>
  <si>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</si>
  <si>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</si>
  <si>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</si>
  <si>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</si>
  <si>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</si>
  <si>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</si>
  <si>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</si>
  <si>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</si>
  <si>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</si>
  <si>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</si>
  <si>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</si>
  <si>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</si>
  <si>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</si>
  <si>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</si>
  <si>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</si>
  <si>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</si>
  <si>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</si>
  <si>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</si>
  <si>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</si>
  <si>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</si>
  <si>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</si>
  <si>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</si>
  <si>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</si>
  <si>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</si>
  <si>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</si>
  <si>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</si>
  <si>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</si>
  <si>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</si>
  <si>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</si>
  <si>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</si>
  <si>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</si>
  <si>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</si>
  <si>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</si>
  <si>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</si>
  <si>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</si>
  <si>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</si>
  <si>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</si>
  <si>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</si>
  <si>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</si>
  <si>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</si>
  <si>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</si>
  <si>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</si>
  <si>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</si>
  <si>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</si>
  <si>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</si>
  <si>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</si>
  <si>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</si>
  <si>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</si>
  <si>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</si>
  <si>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</si>
  <si>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</si>
  <si>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</si>
  <si>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</si>
  <si>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</si>
  <si>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</si>
  <si>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</si>
  <si>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</si>
  <si>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</si>
  <si>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</si>
  <si>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</si>
  <si>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</si>
  <si>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</si>
  <si>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</si>
  <si>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</si>
  <si>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</si>
  <si>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</si>
  <si>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</si>
  <si>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</si>
  <si>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</si>
  <si>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</si>
  <si>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</si>
  <si>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</si>
  <si>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</si>
  <si>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</si>
  <si>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</si>
  <si>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</si>
  <si>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</si>
  <si>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</si>
  <si>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</si>
  <si>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</si>
  <si>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</si>
  <si>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</si>
  <si>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</si>
  <si>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</si>
  <si>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</si>
  <si>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</si>
  <si>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</si>
  <si>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</si>
  <si>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</si>
  <si>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</si>
  <si>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</si>
  <si>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</si>
  <si>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</si>
  <si>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</si>
  <si>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</si>
  <si>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</si>
  <si>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</si>
  <si>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</si>
  <si>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</si>
  <si>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</si>
  <si>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</si>
  <si>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</si>
  <si>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</si>
  <si>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</si>
  <si>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</si>
  <si>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</si>
  <si>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</si>
  <si>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</si>
  <si>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</si>
  <si>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</si>
  <si>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</si>
  <si>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</si>
  <si>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</si>
  <si>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</si>
  <si>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</si>
  <si>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</si>
  <si>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</si>
  <si>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</si>
  <si>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</si>
  <si>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</si>
  <si>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</si>
  <si>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</si>
  <si>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</si>
  <si>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</si>
  <si>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</si>
  <si>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</si>
  <si>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</si>
  <si>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</si>
  <si>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</si>
  <si>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</si>
  <si>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</si>
  <si>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</si>
  <si>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</si>
  <si>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</si>
  <si>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</si>
  <si>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</si>
  <si>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</si>
  <si>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</si>
  <si>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</si>
  <si>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</si>
  <si>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</si>
  <si>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</si>
  <si>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</si>
  <si>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</si>
  <si>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</si>
  <si>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</si>
  <si>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</si>
  <si>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</si>
  <si>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</si>
  <si>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</si>
  <si>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</si>
  <si>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</si>
  <si>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</si>
  <si>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</si>
  <si>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</si>
  <si>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</si>
  <si>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</si>
  <si>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</si>
  <si>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</si>
  <si>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</si>
  <si>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</si>
  <si>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</si>
  <si>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</si>
  <si>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</si>
  <si>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</si>
  <si>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</si>
  <si>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</si>
  <si>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</si>
  <si>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</si>
  <si>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</si>
  <si>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</si>
  <si>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</si>
  <si>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</si>
  <si>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</si>
  <si>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</si>
  <si>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</si>
  <si>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</si>
  <si>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</si>
  <si>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</si>
  <si>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</si>
  <si>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</si>
  <si>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</si>
  <si>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</si>
  <si>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</si>
  <si>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</si>
  <si>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</si>
  <si>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</si>
  <si>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</si>
  <si>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</si>
  <si>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</si>
  <si>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</si>
  <si>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</si>
  <si>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</si>
  <si>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</si>
  <si>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</si>
  <si>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</si>
  <si>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</si>
  <si>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</si>
  <si>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</si>
  <si>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</si>
  <si>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</si>
  <si>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</si>
  <si>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</si>
  <si>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</si>
  <si>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</si>
  <si>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</si>
  <si>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</si>
  <si>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</si>
  <si>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</si>
  <si>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</si>
  <si>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</si>
  <si>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</si>
  <si>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</si>
  <si>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</si>
  <si>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</si>
  <si>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</si>
  <si>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</si>
  <si>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</si>
  <si>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</si>
  <si>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</si>
  <si>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</si>
  <si>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</si>
  <si>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</si>
  <si>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</si>
  <si>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</si>
  <si>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</si>
  <si>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</si>
  <si>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</si>
  <si>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</si>
  <si>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</si>
  <si>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</si>
  <si>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</si>
  <si>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</si>
  <si>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</si>
  <si>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</si>
  <si>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</si>
  <si>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</si>
  <si>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</si>
  <si>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</si>
  <si>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</si>
  <si>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</si>
  <si>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</si>
  <si>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</si>
  <si>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</si>
  <si>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</si>
  <si>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</si>
  <si>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</si>
  <si>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</si>
  <si>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</si>
  <si>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</si>
  <si>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</si>
  <si>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</si>
  <si>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</si>
  <si>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</si>
  <si>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</si>
  <si>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</si>
  <si>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</si>
  <si>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</si>
  <si>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</si>
  <si>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</si>
  <si>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</si>
  <si>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</si>
  <si>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</si>
  <si>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</si>
  <si>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</si>
  <si>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</si>
  <si>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</si>
  <si>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</si>
  <si>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</si>
  <si>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</si>
  <si>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</si>
  <si>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</si>
  <si>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</si>
  <si>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</si>
  <si>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</si>
  <si>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</si>
  <si>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</si>
  <si>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</si>
  <si>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</si>
  <si>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</si>
  <si>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</si>
  <si>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</si>
  <si>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</si>
  <si>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</si>
  <si>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</si>
  <si>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</si>
  <si>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</si>
  <si>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</si>
  <si>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</si>
  <si>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</si>
  <si>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</si>
  <si>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</si>
  <si>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</si>
  <si>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</si>
  <si>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</si>
  <si>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</si>
  <si>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</si>
  <si>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</si>
  <si>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</si>
  <si>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</si>
  <si>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</si>
  <si>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</si>
  <si>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</si>
  <si>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</si>
  <si>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</si>
  <si>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</si>
  <si>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</si>
  <si>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</si>
  <si>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</si>
  <si>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</si>
  <si>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</si>
  <si>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</si>
  <si>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</si>
  <si>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</si>
  <si>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</si>
  <si>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</si>
  <si>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</si>
  <si>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</si>
  <si>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</si>
  <si>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</si>
  <si>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</si>
  <si>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</si>
  <si>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</si>
  <si>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</si>
  <si>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</si>
  <si>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</si>
  <si>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</si>
  <si>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</si>
  <si>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</si>
  <si>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</si>
  <si>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</si>
  <si>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</si>
  <si>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</si>
  <si>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</si>
  <si>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</si>
  <si>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</si>
  <si>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</si>
  <si>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</si>
  <si>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</si>
  <si>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</si>
  <si>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</si>
  <si>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</si>
  <si>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</si>
  <si>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</si>
  <si>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</si>
  <si>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</si>
  <si>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</si>
  <si>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</si>
  <si>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</si>
  <si>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</si>
  <si>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</si>
  <si>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</si>
  <si>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</si>
  <si>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</si>
  <si>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</si>
  <si>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</si>
  <si>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</si>
  <si>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</si>
  <si>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</si>
  <si>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</si>
  <si>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</si>
  <si>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</si>
  <si>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</si>
  <si>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</si>
  <si>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</si>
  <si>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</si>
  <si>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</si>
  <si>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</si>
  <si>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</si>
  <si>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</si>
  <si>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</si>
  <si>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</si>
  <si>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</si>
  <si>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</si>
  <si>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</si>
  <si>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</si>
  <si>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</si>
  <si>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</si>
  <si>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</si>
  <si>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</si>
  <si>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</si>
  <si>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</si>
  <si>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</si>
  <si>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</si>
  <si>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</si>
  <si>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</si>
  <si>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</si>
  <si>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</si>
  <si>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</si>
  <si>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</si>
  <si>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</si>
  <si>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</si>
  <si>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</si>
  <si>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</si>
  <si>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</si>
  <si>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</si>
  <si>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</si>
  <si>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</si>
  <si>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</si>
  <si>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</si>
  <si>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</si>
  <si>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</si>
  <si>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</si>
  <si>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</si>
  <si>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</si>
  <si>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</si>
  <si>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</si>
  <si>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</si>
  <si>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</si>
  <si>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</si>
  <si>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</si>
  <si>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</si>
  <si>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</si>
  <si>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</si>
  <si>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</si>
  <si>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</si>
  <si>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</si>
  <si>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</si>
  <si>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</si>
  <si>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</si>
  <si>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</si>
  <si>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</si>
  <si>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</si>
  <si>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</si>
  <si>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</si>
  <si>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</si>
  <si>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</si>
  <si>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</si>
  <si>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</si>
  <si>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</si>
  <si>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</si>
  <si>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</si>
  <si>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</si>
  <si>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</si>
  <si>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</si>
  <si>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</si>
  <si>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</si>
  <si>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</si>
  <si>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</si>
  <si>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</si>
  <si>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</si>
  <si>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</si>
  <si>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</si>
  <si>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</si>
  <si>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</si>
  <si>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</si>
  <si>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</si>
  <si>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</si>
  <si>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</si>
  <si>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</si>
  <si>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</si>
  <si>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</si>
  <si>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</si>
  <si>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</si>
  <si>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</si>
  <si>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</si>
  <si>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</si>
  <si>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</si>
  <si>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</si>
  <si>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</si>
  <si>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</si>
  <si>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</si>
  <si>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</si>
  <si>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</si>
  <si>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</si>
  <si>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</si>
  <si>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</si>
  <si>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</si>
  <si>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</si>
  <si>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</si>
  <si>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</si>
  <si>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</si>
  <si>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</si>
  <si>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</si>
  <si>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</si>
  <si>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</si>
  <si>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</si>
  <si>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</si>
  <si>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</si>
  <si>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</si>
  <si>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</si>
  <si>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</si>
  <si>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</si>
  <si>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</si>
  <si>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</si>
  <si>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</si>
  <si>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</si>
  <si>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</si>
  <si>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</si>
  <si>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</si>
  <si>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</si>
  <si>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</si>
  <si>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</si>
  <si>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</si>
  <si>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</si>
  <si>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</si>
  <si>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</si>
  <si>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</si>
  <si>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</si>
  <si>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</si>
  <si>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</si>
  <si>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</si>
  <si>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</si>
  <si>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</si>
  <si>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</si>
  <si>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</si>
  <si>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</si>
  <si>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</si>
  <si>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</si>
  <si>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</si>
  <si>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</si>
  <si>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</si>
  <si>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</si>
  <si>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</si>
  <si>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</si>
  <si>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</si>
  <si>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</si>
  <si>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</si>
  <si>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</si>
  <si>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</si>
  <si>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</si>
  <si>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</si>
  <si>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</si>
  <si>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</si>
  <si>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</si>
  <si>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</si>
  <si>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</si>
  <si>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</si>
  <si>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</si>
  <si>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</si>
  <si>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</si>
  <si>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</si>
  <si>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</si>
  <si>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</si>
  <si>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</si>
  <si>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</si>
  <si>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</si>
  <si>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</si>
  <si>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</si>
  <si>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</si>
  <si>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</si>
  <si>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</si>
  <si>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</si>
  <si>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</si>
  <si>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</si>
  <si>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</si>
  <si>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</si>
  <si>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</si>
  <si>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</si>
  <si>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</si>
  <si>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</si>
  <si>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</si>
  <si>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</si>
  <si>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</si>
  <si>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</si>
  <si>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</si>
  <si>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</si>
  <si>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</si>
  <si>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</si>
  <si>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</si>
  <si>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</si>
  <si>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</si>
  <si>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</si>
  <si>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</si>
  <si>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</si>
  <si>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</si>
  <si>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</si>
  <si>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</si>
  <si>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</si>
  <si>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</si>
  <si>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</si>
  <si>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</si>
  <si>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</si>
  <si>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</si>
  <si>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</si>
  <si>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</si>
  <si>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</si>
  <si>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</si>
  <si>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</si>
  <si>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</si>
  <si>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</si>
  <si>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</si>
  <si>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</si>
  <si>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</si>
  <si>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</si>
  <si>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</si>
  <si>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</si>
  <si>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</si>
  <si>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</si>
  <si>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</si>
  <si>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</si>
  <si>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</si>
  <si>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</si>
  <si>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</si>
  <si>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</si>
  <si>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</si>
  <si>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</si>
  <si>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</si>
  <si>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</si>
  <si>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</si>
  <si>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</si>
  <si>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</si>
  <si>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</si>
  <si>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</si>
  <si>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</si>
  <si>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</si>
  <si>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</si>
  <si>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</si>
  <si>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</si>
  <si>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</si>
  <si>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</si>
  <si>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</si>
  <si>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</si>
  <si>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</si>
  <si>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</si>
  <si>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</si>
  <si>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</si>
  <si>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</si>
  <si>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</si>
  <si>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</si>
  <si>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</si>
  <si>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</si>
  <si>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</si>
  <si>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</si>
  <si>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</si>
  <si>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</si>
  <si>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</si>
  <si>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</si>
  <si>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</si>
  <si>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</si>
  <si>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</si>
  <si>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</si>
  <si>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</si>
  <si>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</si>
  <si>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</si>
  <si>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</si>
  <si>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</si>
  <si>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</si>
  <si>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</si>
  <si>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</si>
  <si>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</si>
  <si>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</si>
  <si>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</si>
  <si>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</si>
  <si>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</si>
  <si>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</si>
  <si>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</si>
  <si>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</si>
  <si>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</si>
  <si>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</si>
  <si>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</si>
  <si>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</si>
  <si>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</si>
  <si>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</si>
  <si>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</si>
  <si>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</si>
  <si>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</si>
  <si>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</si>
  <si>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</si>
  <si>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</si>
  <si>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</si>
  <si>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</si>
  <si>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</si>
  <si>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</si>
  <si>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</si>
  <si>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</si>
  <si>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</si>
  <si>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</si>
  <si>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</si>
  <si>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</si>
  <si>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</si>
  <si>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</si>
  <si>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</si>
  <si>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</si>
  <si>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</si>
  <si>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</si>
  <si>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</si>
  <si>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</si>
  <si>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</si>
  <si>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</si>
  <si>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</si>
  <si>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</si>
  <si>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</si>
  <si>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</si>
  <si>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</si>
  <si>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</si>
  <si>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</si>
  <si>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</si>
  <si>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</si>
  <si>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</si>
  <si>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</si>
  <si>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</si>
  <si>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</si>
  <si>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</si>
  <si>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</si>
  <si>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</si>
  <si>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</si>
  <si>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</si>
  <si>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</si>
  <si>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</si>
  <si>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</si>
  <si>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</si>
  <si>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</si>
  <si>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</si>
  <si>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</si>
  <si>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</si>
  <si>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</si>
  <si>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</si>
  <si>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</si>
  <si>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</si>
  <si>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</si>
  <si>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</si>
  <si>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</si>
  <si>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</si>
  <si>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</si>
  <si>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</si>
  <si>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</si>
  <si>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</si>
  <si>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</si>
  <si>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</si>
  <si>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</si>
  <si>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</si>
  <si>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</si>
  <si>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</si>
  <si>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</si>
  <si>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</si>
  <si>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</si>
  <si>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</si>
  <si>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</si>
  <si>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</si>
  <si>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</si>
  <si>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</si>
  <si>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</si>
  <si>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</si>
  <si>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</si>
  <si>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</si>
  <si>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</si>
  <si>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</si>
  <si>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</si>
  <si>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</si>
  <si>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</si>
  <si>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</si>
  <si>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</si>
  <si>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</si>
  <si>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</si>
  <si>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</si>
  <si>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</si>
  <si>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</si>
  <si>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</si>
  <si>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</si>
  <si>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</si>
  <si>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</si>
  <si>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</si>
  <si>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</si>
  <si>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</si>
  <si>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</si>
  <si>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</si>
  <si>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</si>
  <si>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</si>
  <si>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</si>
  <si>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</si>
  <si>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</si>
  <si>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</si>
  <si>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</si>
  <si>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</si>
  <si>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</si>
  <si>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</si>
  <si>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</si>
  <si>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</si>
  <si>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</si>
  <si>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</si>
  <si>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</si>
  <si>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</si>
  <si>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</si>
  <si>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</si>
  <si>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</si>
  <si>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</si>
  <si>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</si>
  <si>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</si>
  <si>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</si>
  <si>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</si>
  <si>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</si>
  <si>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</si>
  <si>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</si>
  <si>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</si>
  <si>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</si>
  <si>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</si>
  <si>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</si>
  <si>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</si>
  <si>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</si>
  <si>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</si>
  <si>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</si>
  <si>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</si>
  <si>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</si>
  <si>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</si>
  <si>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</si>
  <si>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</si>
  <si>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</si>
  <si>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</si>
  <si>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</si>
  <si>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</si>
  <si>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</si>
  <si>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</si>
  <si>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</si>
  <si>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</si>
  <si>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</si>
  <si>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</si>
  <si>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</si>
  <si>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</si>
  <si>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</si>
  <si>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</si>
  <si>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</si>
  <si>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</si>
  <si>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</si>
  <si>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</si>
  <si>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</si>
  <si>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</si>
  <si>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</si>
  <si>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</si>
  <si>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</si>
  <si>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</si>
  <si>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</si>
  <si>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</si>
  <si>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</si>
  <si>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</si>
  <si>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</si>
  <si>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</si>
  <si>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</si>
  <si>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</si>
  <si>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</si>
  <si>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</si>
  <si>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</si>
  <si>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</si>
  <si>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</si>
  <si>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</si>
  <si>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</si>
  <si>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</si>
  <si>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</si>
  <si>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</si>
  <si>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</si>
  <si>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</si>
  <si>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</si>
  <si>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</si>
  <si>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</si>
  <si>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</si>
  <si>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</si>
  <si>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</si>
  <si>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</si>
  <si>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</si>
  <si>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</si>
  <si>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</si>
  <si>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</si>
  <si>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</si>
  <si>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</si>
  <si>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</si>
  <si>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</si>
  <si>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</si>
  <si>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</si>
  <si>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</si>
  <si>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</si>
  <si>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</si>
  <si>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</si>
  <si>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</si>
  <si>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</si>
  <si>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</si>
  <si>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</si>
  <si>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</si>
  <si>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</si>
  <si>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</si>
  <si>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</si>
  <si>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</si>
  <si>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</si>
  <si>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</si>
  <si>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</si>
  <si>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</si>
  <si>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</si>
  <si>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</si>
  <si>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</si>
  <si>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</si>
  <si>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</si>
  <si>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</si>
  <si>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</si>
  <si>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</si>
  <si>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</si>
  <si>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</si>
  <si>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</si>
  <si>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</si>
  <si>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</si>
  <si>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</si>
  <si>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</si>
  <si>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</si>
  <si>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</si>
  <si>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</si>
  <si>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</si>
  <si>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</si>
  <si>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</si>
  <si>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</si>
  <si>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</si>
  <si>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</si>
  <si>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</si>
  <si>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</si>
  <si>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</si>
  <si>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</si>
  <si>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</si>
  <si>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</si>
  <si>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</si>
  <si>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</si>
  <si>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</si>
  <si>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</si>
  <si>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</si>
  <si>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</si>
  <si>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</si>
  <si>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</si>
  <si>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</si>
  <si>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</si>
  <si>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</si>
  <si>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</si>
  <si>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</si>
  <si>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</si>
  <si>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</si>
  <si>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</si>
  <si>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</si>
  <si>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</si>
  <si>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</si>
  <si>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</si>
  <si>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</si>
  <si>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</si>
  <si>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</si>
  <si>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</si>
  <si>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</si>
  <si>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</si>
  <si>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</si>
  <si>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</si>
  <si>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</si>
  <si>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</si>
  <si>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</si>
  <si>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</si>
  <si>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</si>
  <si>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</si>
  <si>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</si>
  <si>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</si>
  <si>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</si>
  <si>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</si>
  <si>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</si>
  <si>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</si>
  <si>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</si>
  <si>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</si>
  <si>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</si>
  <si>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</si>
  <si>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</si>
  <si>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</si>
  <si>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</si>
  <si>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</si>
  <si>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</si>
  <si>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</si>
  <si>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</si>
  <si>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</si>
  <si>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</si>
  <si>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</si>
  <si>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</si>
  <si>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</si>
  <si>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</si>
  <si>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</si>
  <si>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</si>
  <si>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</si>
  <si>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</si>
  <si>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</si>
  <si>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</si>
  <si>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</si>
  <si>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</si>
  <si>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</si>
  <si>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</si>
  <si>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</si>
  <si>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</si>
  <si>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</si>
  <si>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</si>
  <si>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</si>
  <si>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</si>
  <si>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</si>
  <si>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</si>
  <si>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</si>
  <si>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</si>
  <si>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</si>
  <si>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</si>
  <si>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</si>
  <si>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</si>
  <si>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</si>
  <si>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</si>
  <si>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</si>
  <si>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</si>
  <si>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</si>
  <si>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</si>
  <si>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</si>
  <si>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</si>
  <si>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</si>
  <si>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</si>
  <si>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</si>
  <si>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</si>
  <si>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</si>
  <si>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</si>
  <si>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</si>
  <si>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</si>
  <si>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</si>
  <si>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</si>
  <si>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</si>
  <si>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</si>
  <si>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</si>
  <si>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</si>
  <si>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</si>
  <si>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</si>
  <si>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</si>
  <si>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</si>
  <si>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</si>
  <si>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</si>
  <si>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</si>
  <si>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</si>
  <si>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</si>
  <si>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</si>
  <si>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</si>
  <si>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</si>
  <si>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</si>
  <si>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</si>
  <si>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</si>
  <si>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</si>
  <si>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</si>
  <si>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</si>
  <si>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</si>
  <si>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</si>
  <si>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</si>
  <si>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</si>
  <si>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</si>
  <si>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</si>
  <si>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</si>
  <si>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</si>
  <si>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</si>
  <si>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</si>
  <si>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</si>
  <si>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</si>
  <si>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</si>
  <si>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</si>
  <si>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</si>
  <si>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</si>
  <si>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</si>
  <si>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</si>
  <si>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</si>
  <si>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</si>
  <si>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</si>
  <si>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</si>
  <si>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</si>
  <si>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</si>
  <si>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</si>
  <si>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</si>
  <si>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</si>
  <si>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</si>
  <si>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</si>
  <si>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</si>
  <si>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</si>
  <si>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</si>
  <si>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</si>
  <si>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</si>
  <si>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</si>
  <si>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</si>
  <si>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</si>
  <si>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</si>
  <si>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</si>
  <si>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</si>
  <si>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</si>
  <si>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</si>
  <si>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</si>
  <si>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</si>
  <si>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</si>
  <si>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</si>
  <si>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</si>
  <si>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</si>
  <si>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</si>
  <si>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</si>
  <si>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</si>
  <si>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</si>
  <si>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</si>
  <si>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</si>
  <si>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</si>
  <si>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</si>
  <si>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</si>
  <si>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</si>
  <si>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</si>
  <si>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</si>
  <si>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</si>
  <si>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</si>
  <si>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</si>
  <si>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</si>
  <si>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</si>
  <si>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</si>
  <si>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</si>
  <si>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</si>
  <si>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</si>
  <si>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</si>
  <si>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</si>
  <si>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</si>
  <si>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</si>
  <si>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</si>
  <si>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</si>
  <si>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</si>
  <si>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</si>
  <si>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</si>
  <si>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</si>
  <si>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</si>
  <si>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</si>
  <si>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</si>
  <si>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</si>
  <si>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</si>
  <si>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</si>
  <si>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</si>
  <si>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</si>
  <si>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</si>
  <si>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</si>
  <si>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</si>
  <si>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</si>
  <si>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</si>
  <si>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</si>
  <si>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</si>
  <si>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</si>
  <si>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</si>
  <si>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</si>
  <si>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</si>
  <si>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</si>
  <si>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</si>
  <si>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</si>
  <si>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</si>
  <si>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</si>
  <si>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</si>
  <si>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</si>
  <si>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</si>
  <si>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</si>
  <si>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</si>
  <si>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</si>
  <si>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</si>
  <si>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</si>
  <si>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</si>
  <si>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</si>
  <si>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</si>
  <si>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</si>
  <si>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</si>
  <si>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</si>
  <si>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</si>
  <si>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</si>
  <si>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</si>
  <si>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</si>
  <si>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</si>
  <si>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</si>
  <si>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</si>
  <si>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</si>
  <si>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</si>
  <si>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</si>
  <si>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</si>
  <si>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</si>
  <si>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</si>
  <si>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</si>
  <si>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</si>
  <si>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</si>
  <si>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</si>
  <si>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</si>
  <si>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</si>
  <si>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</si>
  <si>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</si>
  <si>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</si>
  <si>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</si>
  <si>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</si>
  <si>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</si>
  <si>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</si>
  <si>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</si>
  <si>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</si>
  <si>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</si>
  <si>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</si>
  <si>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</si>
  <si>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</si>
  <si>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</si>
  <si>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</si>
  <si>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</si>
  <si>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</si>
  <si>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</si>
  <si>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</si>
  <si>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</si>
  <si>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</si>
  <si>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</si>
  <si>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</si>
  <si>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</si>
  <si>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</si>
  <si>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</si>
  <si>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</si>
  <si>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</si>
  <si>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</si>
  <si>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</si>
  <si>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</si>
  <si>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</si>
  <si>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</si>
  <si>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</si>
  <si>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</si>
  <si>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</si>
  <si>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</si>
  <si>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</si>
  <si>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</si>
  <si>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</si>
  <si>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</si>
  <si>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</si>
  <si>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</si>
  <si>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</si>
  <si>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</si>
  <si>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</si>
  <si>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</si>
  <si>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</si>
  <si>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</si>
  <si>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</si>
  <si>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</si>
  <si>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</si>
  <si>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</si>
  <si>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</si>
  <si>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</si>
  <si>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</si>
  <si>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</si>
  <si>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</si>
  <si>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</si>
  <si>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</si>
  <si>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</si>
  <si>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</si>
  <si>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</si>
  <si>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</si>
  <si>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</si>
  <si>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</si>
  <si>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</si>
  <si>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</si>
  <si>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</si>
  <si>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</si>
  <si>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</si>
  <si>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</si>
  <si>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</si>
  <si>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</si>
  <si>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</si>
  <si>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</si>
  <si>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</si>
  <si>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</si>
  <si>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</si>
  <si>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</si>
  <si>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</si>
  <si>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</si>
  <si>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</si>
  <si>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</si>
  <si>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</si>
  <si>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</si>
  <si>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</si>
  <si>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</si>
  <si>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</si>
  <si>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</si>
  <si>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</si>
  <si>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</si>
  <si>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</si>
  <si>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</si>
  <si>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</si>
  <si>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</si>
  <si>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</si>
  <si>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</si>
  <si>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</si>
  <si>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</si>
  <si>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</si>
  <si>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</si>
  <si>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</si>
  <si>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</si>
  <si>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</si>
  <si>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</si>
  <si>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</si>
  <si>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</si>
  <si>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</si>
  <si>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</si>
  <si>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</si>
  <si>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</si>
  <si>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</si>
  <si>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</si>
  <si>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</si>
  <si>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</si>
  <si>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</si>
  <si>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</si>
  <si>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</si>
  <si>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</si>
  <si>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</si>
  <si>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</si>
  <si>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</si>
  <si>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</si>
  <si>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</si>
  <si>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</si>
  <si>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</si>
  <si>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</si>
  <si>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</si>
  <si>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</si>
  <si>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</si>
  <si>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</si>
  <si>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</si>
  <si>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</si>
  <si>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</si>
  <si>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</si>
  <si>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</si>
  <si>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</si>
  <si>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</si>
  <si>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</si>
  <si>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</si>
  <si>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</si>
  <si>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</si>
  <si>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</si>
  <si>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</si>
  <si>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</si>
  <si>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</si>
  <si>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</si>
  <si>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</si>
  <si>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</si>
  <si>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</si>
  <si>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</si>
  <si>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</si>
  <si>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</si>
  <si>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</si>
  <si>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</si>
  <si>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</si>
  <si>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</si>
  <si>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</si>
  <si>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</si>
  <si>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</si>
  <si>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</si>
  <si>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</si>
  <si>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</si>
  <si>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</si>
  <si>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</si>
  <si>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</si>
  <si>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</si>
  <si>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</si>
  <si>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</si>
  <si>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</si>
  <si>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</si>
  <si>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</si>
  <si>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</si>
  <si>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</si>
  <si>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</si>
  <si>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</si>
  <si>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</si>
  <si>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</si>
  <si>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</si>
  <si>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</si>
  <si>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</si>
  <si>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</si>
  <si>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</si>
  <si>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</si>
  <si>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</si>
  <si>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</si>
  <si>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</si>
  <si>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</si>
  <si>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</si>
  <si>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</si>
  <si>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</si>
  <si>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</si>
  <si>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</si>
  <si>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</si>
  <si>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</si>
  <si>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</si>
  <si>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</si>
  <si>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</si>
  <si>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</si>
  <si>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</si>
  <si>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</si>
  <si>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</si>
  <si>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</si>
  <si>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</si>
  <si>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</si>
  <si>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</si>
  <si>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</si>
  <si>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</si>
  <si>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</si>
  <si>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</si>
  <si>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</si>
  <si>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</si>
  <si>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</si>
  <si>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</si>
  <si>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</si>
  <si>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</si>
  <si>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</si>
  <si>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</si>
  <si>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</si>
  <si>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</si>
  <si>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</si>
  <si>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</si>
  <si>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</si>
  <si>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</si>
  <si>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</si>
  <si>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</si>
  <si>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</si>
  <si>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</si>
  <si>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</si>
  <si>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</si>
  <si>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</si>
  <si>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</si>
  <si>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</si>
  <si>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</si>
  <si>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</si>
  <si>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</si>
  <si>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</si>
  <si>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</si>
  <si>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</si>
  <si>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</si>
  <si>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</si>
  <si>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</si>
  <si>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</si>
  <si>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</si>
  <si>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</si>
  <si>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</si>
  <si>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</si>
  <si>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</si>
  <si>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</si>
  <si>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</si>
  <si>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</si>
  <si>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</si>
  <si>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</si>
  <si>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</si>
  <si>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</si>
  <si>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</si>
  <si>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</si>
  <si>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</si>
  <si>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</si>
  <si>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</si>
  <si>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</si>
  <si>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</si>
  <si>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</si>
  <si>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</si>
  <si>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</si>
  <si>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</si>
  <si>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</si>
  <si>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</si>
  <si>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</si>
  <si>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</si>
  <si>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</si>
  <si>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</si>
  <si>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</si>
  <si>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</si>
  <si>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</si>
  <si>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</si>
  <si>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</si>
  <si>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</si>
  <si>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</si>
  <si>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</si>
  <si>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</si>
  <si>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</si>
  <si>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</si>
  <si>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</si>
  <si>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</si>
  <si>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</si>
  <si>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</si>
  <si>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</si>
  <si>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</si>
  <si>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</si>
  <si>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</si>
  <si>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</si>
  <si>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</si>
  <si>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</si>
  <si>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</si>
  <si>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</si>
  <si>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</si>
  <si>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</si>
  <si>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</si>
  <si>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</si>
  <si>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</si>
  <si>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</si>
  <si>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</si>
  <si>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</si>
  <si>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</si>
  <si>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</si>
  <si>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</si>
  <si>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</si>
  <si>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</si>
  <si>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</si>
  <si>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</si>
  <si>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</si>
  <si>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</si>
  <si>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</si>
  <si>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</si>
  <si>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</si>
  <si>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</si>
  <si>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</si>
  <si>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</si>
  <si>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</si>
  <si>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</si>
  <si>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</si>
  <si>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</si>
  <si>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</si>
  <si>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</si>
  <si>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</si>
  <si>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</si>
  <si>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</si>
  <si>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</si>
  <si>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</si>
  <si>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</si>
  <si>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</si>
  <si>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</si>
  <si>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</si>
  <si>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</si>
  <si>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</si>
  <si>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</si>
  <si>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</si>
  <si>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</si>
  <si>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</si>
  <si>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</si>
  <si>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</si>
  <si>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</si>
  <si>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</si>
  <si>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</si>
  <si>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</si>
  <si>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</si>
  <si>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</si>
  <si>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</si>
  <si>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</si>
  <si>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</si>
  <si>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</si>
  <si>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</si>
  <si>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</si>
  <si>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</si>
  <si>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</si>
  <si>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</si>
  <si>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</si>
  <si>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</si>
  <si>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</si>
  <si>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</si>
  <si>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</si>
  <si>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</si>
  <si>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</si>
  <si>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</si>
  <si>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</si>
  <si>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</si>
  <si>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</si>
  <si>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</si>
  <si>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</si>
  <si>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</si>
  <si>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</si>
  <si>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</si>
  <si>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</si>
  <si>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</si>
  <si>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</si>
  <si>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</si>
  <si>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</si>
  <si>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</si>
  <si>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</si>
  <si>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</si>
  <si>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</si>
  <si>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</si>
  <si>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</si>
  <si>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</si>
  <si>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</si>
  <si>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</si>
  <si>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</si>
  <si>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</si>
  <si>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</si>
  <si>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</si>
  <si>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</si>
  <si>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</si>
  <si>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</si>
  <si>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</si>
  <si>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</si>
  <si>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</si>
  <si>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</si>
  <si>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</si>
  <si>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</si>
  <si>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</si>
  <si>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</si>
  <si>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</si>
  <si>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</si>
  <si>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</si>
  <si>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</si>
  <si>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</si>
  <si>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</si>
  <si>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</si>
  <si>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</si>
  <si>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</si>
  <si>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</si>
  <si>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</si>
  <si>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</si>
  <si>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</si>
  <si>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</si>
  <si>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</si>
  <si>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</si>
  <si>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</si>
  <si>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</si>
  <si>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</si>
  <si>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</si>
  <si>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</si>
  <si>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</si>
  <si>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</si>
  <si>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</si>
  <si>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</si>
  <si>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</si>
  <si>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</si>
  <si>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</si>
  <si>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</si>
  <si>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</si>
  <si>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</si>
  <si>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</si>
  <si>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</si>
  <si>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</si>
  <si>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</si>
  <si>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</si>
  <si>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</si>
  <si>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</si>
  <si>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</si>
  <si>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</si>
  <si>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</si>
  <si>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</si>
  <si>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</si>
  <si>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</si>
  <si>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</si>
  <si>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</si>
  <si>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</si>
  <si>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</si>
  <si>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</si>
  <si>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</si>
  <si>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</si>
  <si>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</si>
  <si>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</si>
  <si>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</si>
  <si>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</si>
  <si>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</si>
  <si>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</si>
  <si>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</si>
  <si>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</si>
  <si>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</si>
  <si>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</si>
  <si>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</si>
  <si>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</si>
  <si>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</si>
  <si>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</si>
  <si>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</si>
  <si>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</si>
  <si>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</si>
  <si>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</si>
  <si>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</si>
  <si>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</si>
  <si>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</si>
  <si>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</si>
  <si>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</si>
  <si>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</si>
  <si>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</si>
  <si>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</si>
  <si>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</si>
  <si>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</si>
  <si>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</si>
  <si>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</si>
  <si>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</si>
  <si>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</si>
  <si>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</si>
  <si>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</si>
  <si>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</si>
  <si>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</si>
  <si>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</si>
  <si>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</si>
  <si>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</si>
  <si>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</si>
  <si>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</si>
  <si>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</si>
  <si>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</si>
  <si>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</si>
  <si>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</si>
  <si>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</si>
  <si>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</si>
  <si>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</si>
  <si>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</si>
  <si>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</si>
  <si>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</si>
  <si>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</si>
  <si>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</si>
  <si>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</si>
  <si>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</si>
  <si>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</si>
  <si>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</si>
  <si>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</si>
  <si>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</si>
  <si>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</si>
  <si>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</si>
  <si>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</si>
  <si>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</si>
  <si>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</si>
  <si>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</si>
  <si>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</si>
  <si>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</si>
  <si>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</si>
  <si>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</si>
  <si>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</si>
  <si>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</si>
  <si>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</si>
  <si>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</si>
  <si>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</si>
  <si>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</si>
  <si>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</si>
  <si>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</si>
  <si>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</si>
  <si>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</si>
  <si>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</si>
  <si>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</si>
  <si>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</si>
  <si>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</si>
  <si>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</si>
  <si>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</si>
  <si>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</si>
  <si>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</si>
  <si>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</si>
  <si>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</si>
  <si>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</si>
  <si>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</si>
  <si>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</si>
  <si>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</si>
  <si>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</si>
  <si>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</si>
  <si>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</si>
  <si>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</si>
  <si>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</si>
  <si>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</si>
  <si>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</si>
  <si>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</si>
  <si>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</si>
  <si>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</si>
  <si>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</si>
  <si>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</si>
  <si>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</si>
  <si>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</si>
  <si>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</si>
  <si>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</si>
  <si>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</si>
  <si>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</si>
  <si>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</si>
  <si>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</si>
  <si>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</si>
  <si>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</si>
  <si>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</si>
  <si>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</si>
  <si>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</si>
  <si>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</si>
  <si>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</si>
  <si>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</si>
  <si>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</si>
  <si>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</si>
  <si>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</si>
  <si>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</si>
  <si>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</si>
  <si>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</si>
  <si>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</si>
  <si>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</si>
  <si>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</si>
  <si>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</si>
  <si>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</si>
  <si>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</si>
  <si>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</si>
  <si>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</si>
  <si>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</si>
  <si>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</si>
  <si>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</si>
  <si>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</si>
  <si>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</si>
  <si>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</si>
  <si>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</si>
  <si>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</si>
  <si>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</si>
  <si>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</si>
  <si>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</si>
  <si>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</si>
  <si>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</si>
  <si>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</si>
  <si>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</si>
  <si>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</si>
  <si>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</si>
  <si>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</si>
  <si>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</si>
  <si>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</si>
  <si>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</si>
  <si>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</si>
  <si>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</si>
  <si>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</si>
  <si>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</si>
  <si>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</si>
  <si>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</si>
  <si>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</si>
  <si>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</si>
  <si>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</si>
  <si>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</si>
  <si>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</si>
  <si>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</si>
  <si>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</si>
  <si>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</si>
  <si>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</si>
  <si>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</si>
  <si>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</si>
  <si>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</si>
  <si>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</si>
  <si>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</si>
  <si>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</si>
  <si>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</si>
  <si>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</si>
  <si>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</si>
  <si>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</si>
  <si>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</si>
  <si>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</si>
  <si>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</si>
  <si>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</si>
  <si>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</si>
  <si>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</si>
  <si>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</si>
  <si>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</si>
  <si>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</si>
  <si>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</si>
  <si>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</si>
  <si>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</si>
  <si>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</si>
  <si>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</si>
  <si>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</si>
  <si>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</si>
  <si>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</si>
  <si>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</si>
  <si>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</si>
  <si>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</si>
  <si>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</si>
  <si>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</si>
  <si>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</si>
  <si>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</si>
  <si>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</si>
  <si>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</si>
  <si>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</si>
  <si>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</si>
  <si>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</si>
  <si>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</si>
  <si>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</si>
  <si>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</si>
  <si>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</si>
  <si>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</si>
  <si>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</si>
  <si>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</si>
  <si>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</si>
  <si>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</si>
  <si>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</si>
  <si>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</si>
  <si>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</si>
  <si>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</si>
  <si>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</si>
  <si>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</si>
  <si>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</si>
  <si>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</si>
  <si>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</si>
  <si>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</si>
  <si>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</si>
  <si>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</si>
  <si>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</si>
  <si>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</si>
  <si>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</si>
  <si>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</si>
  <si>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</si>
  <si>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</si>
  <si>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</si>
  <si>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</si>
  <si>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</si>
  <si>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</si>
  <si>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</si>
  <si>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</si>
  <si>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</si>
  <si>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</si>
  <si>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</si>
  <si>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</si>
  <si>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</si>
  <si>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</si>
  <si>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</si>
  <si>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</si>
  <si>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</si>
  <si>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</si>
  <si>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</si>
  <si>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</si>
  <si>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</si>
  <si>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</si>
  <si>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</si>
  <si>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</si>
  <si>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</si>
  <si>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</si>
  <si>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</si>
  <si>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</si>
  <si>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</si>
  <si>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</si>
  <si>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</si>
  <si>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</si>
  <si>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</si>
  <si>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</si>
  <si>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</si>
  <si>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</si>
  <si>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</si>
  <si>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</si>
  <si>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</si>
  <si>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</si>
  <si>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</si>
  <si>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</si>
  <si>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</si>
  <si>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</si>
  <si>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</si>
  <si>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</si>
  <si>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</si>
  <si>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</si>
  <si>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</si>
  <si>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</si>
  <si>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</si>
  <si>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</si>
  <si>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</si>
  <si>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</si>
  <si>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</si>
  <si>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</si>
  <si>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</si>
  <si>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</si>
  <si>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</si>
  <si>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</si>
  <si>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</si>
  <si>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</si>
  <si>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</si>
  <si>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</si>
  <si>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</si>
  <si>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</si>
  <si>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</si>
  <si>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</si>
  <si>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</si>
  <si>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</si>
  <si>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</si>
  <si>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</si>
  <si>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</si>
  <si>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</si>
  <si>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</si>
  <si>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</si>
  <si>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</si>
  <si>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</si>
  <si>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</si>
  <si>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</si>
  <si>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</si>
  <si>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</si>
  <si>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</si>
  <si>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</si>
  <si>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</si>
  <si>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</si>
  <si>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</si>
  <si>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</si>
  <si>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</si>
  <si>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</si>
  <si>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</si>
  <si>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</si>
  <si>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</si>
  <si>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</si>
  <si>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</si>
  <si>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</si>
  <si>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</si>
  <si>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</si>
  <si>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</si>
  <si>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</si>
  <si>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</si>
  <si>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</si>
  <si>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</si>
  <si>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</si>
  <si>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</si>
  <si>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</si>
  <si>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</si>
  <si>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</si>
  <si>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</si>
  <si>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</si>
  <si>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</si>
  <si>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</si>
  <si>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</si>
  <si>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</si>
  <si>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</si>
  <si>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</si>
  <si>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</si>
  <si>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</si>
  <si>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</si>
  <si>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</si>
  <si>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</si>
  <si>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</si>
  <si>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</si>
  <si>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</si>
  <si>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</si>
  <si>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</si>
  <si>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</si>
  <si>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</si>
  <si>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</si>
  <si>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</si>
  <si>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</si>
  <si>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</si>
  <si>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</si>
  <si>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</si>
  <si>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</si>
  <si>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</si>
  <si>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</si>
  <si>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</si>
  <si>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</si>
  <si>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</si>
  <si>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</si>
  <si>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</si>
  <si>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</si>
  <si>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</si>
  <si>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</si>
  <si>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</si>
  <si>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</si>
  <si>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</si>
  <si>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</si>
  <si>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</si>
  <si>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</si>
  <si>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</si>
  <si>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</si>
  <si>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</si>
  <si>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</si>
  <si>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</si>
  <si>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</si>
  <si>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</si>
  <si>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</si>
  <si>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</si>
  <si>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</si>
  <si>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</si>
  <si>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</si>
  <si>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</si>
  <si>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</si>
  <si>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</si>
  <si>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</si>
  <si>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</si>
  <si>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</si>
  <si>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</si>
  <si>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</si>
  <si>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</si>
  <si>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</si>
  <si>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</si>
  <si>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</si>
  <si>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</si>
  <si>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</si>
  <si>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</si>
  <si>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</si>
  <si>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</si>
  <si>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</si>
  <si>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</si>
  <si>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</si>
  <si>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</si>
  <si>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</si>
  <si>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</si>
  <si>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</si>
  <si>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</si>
  <si>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</si>
  <si>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</si>
  <si>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</si>
  <si>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</si>
  <si>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</si>
  <si>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</si>
  <si>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</si>
  <si>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</si>
  <si>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</si>
  <si>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</si>
  <si>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</si>
  <si>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</si>
  <si>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</si>
  <si>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</si>
  <si>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</si>
  <si>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</si>
  <si>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</si>
  <si>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</si>
  <si>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</si>
  <si>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</si>
  <si>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</si>
  <si>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</si>
  <si>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</si>
  <si>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</si>
  <si>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</si>
  <si>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</si>
  <si>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</si>
  <si>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</si>
  <si>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</si>
  <si>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</si>
  <si>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</si>
  <si>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</si>
  <si>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</si>
  <si>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</si>
  <si>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</si>
  <si>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</si>
  <si>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</si>
  <si>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</si>
  <si>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</si>
  <si>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</si>
  <si>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</si>
  <si>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</si>
  <si>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</si>
  <si>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</si>
  <si>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</si>
  <si>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</si>
  <si>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</si>
  <si>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</si>
  <si>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</si>
  <si>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</si>
  <si>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</si>
  <si>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</si>
  <si>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</si>
  <si>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</si>
  <si>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</si>
  <si>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</si>
  <si>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</si>
  <si>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</si>
  <si>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</si>
  <si>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</si>
  <si>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</si>
  <si>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</si>
  <si>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</si>
  <si>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</si>
  <si>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</si>
  <si>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</si>
  <si>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</si>
  <si>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</si>
  <si>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</si>
  <si>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</si>
  <si>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</si>
  <si>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</si>
  <si>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</si>
  <si>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</si>
  <si>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</si>
  <si>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</si>
  <si>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</si>
  <si>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</si>
  <si>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</si>
  <si>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</si>
  <si>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</si>
  <si>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</si>
  <si>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</si>
  <si>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</si>
  <si>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</si>
  <si>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</si>
  <si>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</si>
  <si>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</si>
  <si>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</si>
  <si>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</si>
  <si>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</si>
  <si>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</si>
  <si>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</si>
  <si>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</si>
  <si>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</si>
  <si>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</si>
  <si>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</si>
  <si>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</si>
  <si>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</si>
  <si>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</si>
  <si>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</si>
  <si>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</si>
  <si>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</si>
  <si>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</si>
  <si>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</si>
  <si>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</si>
  <si>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</si>
  <si>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</si>
  <si>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</si>
  <si>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</si>
  <si>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</si>
  <si>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</si>
  <si>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</si>
  <si>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</si>
  <si>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</si>
  <si>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</si>
  <si>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</si>
  <si>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</si>
  <si>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</si>
  <si>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</si>
  <si>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</si>
  <si>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</si>
  <si>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</si>
  <si>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</si>
  <si>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</si>
  <si>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</si>
  <si>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</si>
  <si>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</si>
  <si>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</si>
  <si>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</si>
  <si>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</si>
  <si>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</si>
  <si>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</si>
  <si>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</si>
  <si>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</si>
  <si>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</si>
  <si>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</si>
  <si>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</si>
  <si>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</si>
  <si>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</si>
  <si>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</si>
  <si>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</si>
  <si>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</si>
  <si>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</si>
  <si>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</si>
  <si>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</si>
  <si>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</si>
  <si>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</si>
  <si>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</si>
  <si>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</si>
  <si>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</si>
  <si>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</si>
  <si>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</si>
  <si>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</si>
  <si>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</si>
  <si>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</si>
  <si>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</si>
  <si>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</si>
  <si>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</si>
  <si>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</si>
  <si>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</si>
  <si>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</si>
  <si>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</si>
  <si>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</si>
  <si>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</si>
  <si>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</si>
  <si>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</si>
  <si>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</si>
  <si>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</si>
  <si>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</si>
  <si>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</si>
  <si>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</si>
  <si>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</si>
  <si>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</si>
  <si>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</si>
  <si>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</si>
  <si>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</si>
  <si>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</si>
  <si>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</si>
  <si>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</si>
  <si>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</si>
  <si>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</si>
  <si>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</si>
  <si>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</si>
  <si>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</si>
  <si>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</si>
  <si>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</si>
  <si>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</si>
  <si>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</si>
  <si>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</si>
  <si>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</si>
  <si>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</si>
  <si>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</si>
  <si>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</si>
  <si>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</si>
  <si>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</si>
  <si>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</si>
  <si>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</si>
  <si>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</si>
  <si>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</si>
  <si>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</si>
  <si>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</si>
  <si>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</si>
  <si>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</si>
  <si>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</si>
  <si>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</si>
  <si>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</si>
  <si>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</si>
  <si>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</si>
  <si>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</si>
  <si>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</si>
  <si>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</si>
  <si>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</si>
  <si>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</si>
  <si>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</si>
  <si>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</si>
  <si>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</si>
  <si>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</si>
  <si>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</si>
  <si>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</si>
  <si>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</si>
  <si>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</si>
  <si>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</si>
  <si>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</si>
  <si>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</si>
  <si>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</si>
  <si>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</si>
  <si>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</si>
  <si>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</si>
  <si>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</si>
  <si>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</si>
  <si>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</si>
  <si>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</si>
  <si>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</si>
  <si>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</si>
  <si>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</si>
  <si>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</si>
  <si>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</si>
  <si>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</si>
  <si>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</si>
  <si>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</si>
  <si>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</si>
  <si>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</si>
  <si>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</si>
  <si>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</si>
  <si>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</si>
  <si>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</si>
  <si>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</si>
  <si>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</si>
  <si>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</si>
  <si>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</si>
  <si>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</si>
  <si>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</si>
  <si>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</si>
  <si>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</si>
  <si>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</si>
  <si>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</si>
  <si>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</si>
  <si>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</si>
  <si>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</si>
  <si>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</si>
  <si>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</si>
  <si>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</si>
  <si>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</si>
  <si>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</si>
  <si>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</si>
  <si>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</si>
  <si>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</si>
  <si>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</si>
  <si>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</si>
  <si>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</si>
  <si>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</si>
  <si>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</si>
  <si>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</si>
  <si>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</si>
  <si>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</si>
  <si>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</si>
  <si>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</si>
  <si>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</si>
  <si>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</si>
  <si>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</si>
  <si>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</si>
  <si>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</si>
  <si>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</si>
  <si>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</si>
  <si>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</si>
  <si>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</si>
  <si>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</si>
  <si>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</si>
  <si>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</si>
  <si>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</si>
  <si>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</si>
  <si>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</si>
  <si>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</si>
  <si>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</si>
  <si>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</si>
  <si>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</si>
  <si>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</si>
  <si>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</si>
  <si>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</si>
  <si>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</si>
  <si>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</si>
  <si>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</si>
  <si>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</si>
  <si>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</si>
  <si>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</si>
  <si>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</si>
  <si>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</si>
  <si>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</si>
  <si>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</si>
  <si>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</si>
  <si>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</si>
  <si>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</si>
  <si>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</si>
  <si>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</si>
  <si>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</si>
  <si>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</si>
  <si>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</si>
  <si>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</si>
  <si>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</si>
  <si>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</si>
  <si>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</si>
  <si>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</si>
  <si>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</si>
  <si>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</si>
  <si>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</si>
  <si>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</si>
  <si>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</si>
  <si>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</si>
  <si>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</si>
  <si>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</si>
  <si>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</si>
  <si>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</si>
  <si>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</si>
  <si>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</si>
  <si>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</si>
  <si>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</si>
  <si>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</si>
  <si>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</si>
  <si>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</si>
  <si>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</si>
  <si>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</si>
  <si>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</si>
  <si>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</si>
  <si>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</si>
  <si>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</si>
  <si>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</si>
  <si>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</si>
  <si>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</si>
  <si>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</si>
  <si>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</si>
  <si>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</si>
  <si>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</si>
  <si>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</si>
  <si>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</si>
  <si>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</si>
  <si>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</si>
  <si>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</si>
  <si>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</si>
  <si>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</si>
  <si>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</si>
  <si>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</si>
  <si>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</si>
  <si>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</si>
  <si>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</si>
  <si>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</si>
  <si>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</si>
  <si>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</si>
  <si>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</si>
  <si>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</si>
  <si>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</si>
  <si>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</si>
  <si>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</si>
  <si>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</si>
  <si>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</si>
  <si>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</si>
  <si>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</si>
  <si>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</si>
  <si>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</si>
  <si>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</si>
  <si>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</si>
  <si>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</si>
  <si>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</si>
  <si>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</si>
  <si>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</si>
  <si>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</si>
  <si>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</si>
  <si>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</si>
  <si>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</si>
  <si>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</si>
  <si>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</si>
  <si>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</si>
  <si>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</si>
  <si>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</si>
  <si>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</si>
  <si>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</si>
  <si>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</si>
  <si>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</si>
  <si>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</si>
  <si>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</si>
  <si>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</si>
  <si>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</si>
  <si>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</si>
  <si>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</si>
  <si>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</si>
  <si>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</si>
  <si>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</si>
  <si>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</si>
  <si>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</si>
  <si>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</si>
  <si>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</si>
  <si>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</si>
  <si>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</si>
  <si>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</si>
  <si>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</si>
  <si>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</si>
  <si>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</si>
  <si>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</si>
  <si>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</si>
  <si>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</si>
  <si>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</si>
  <si>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</si>
  <si>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</si>
  <si>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</si>
  <si>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</si>
  <si>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</si>
  <si>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</si>
  <si>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</si>
  <si>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</si>
  <si>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</si>
  <si>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</si>
  <si>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</si>
  <si>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</si>
  <si>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</si>
  <si>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</si>
  <si>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</si>
  <si>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</si>
  <si>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</si>
  <si>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</si>
  <si>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</si>
  <si>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</si>
  <si>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</si>
  <si>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</si>
  <si>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</si>
  <si>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</si>
  <si>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</si>
  <si>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</si>
  <si>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</si>
  <si>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</si>
  <si>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</si>
  <si>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</si>
  <si>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</si>
  <si>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</si>
  <si>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</si>
  <si>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</si>
  <si>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</si>
  <si>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</si>
  <si>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</si>
  <si>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</si>
  <si>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</si>
  <si>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</si>
  <si>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</si>
  <si>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</si>
  <si>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</si>
  <si>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</si>
  <si>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</si>
  <si>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</si>
  <si>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</si>
  <si>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</si>
  <si>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</si>
  <si>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</si>
  <si>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</si>
  <si>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</si>
  <si>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</si>
  <si>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</si>
  <si>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</si>
  <si>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</si>
  <si>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</si>
  <si>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</si>
  <si>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</si>
  <si>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</si>
  <si>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</si>
  <si>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</si>
  <si>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</si>
  <si>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</si>
  <si>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</si>
  <si>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</si>
  <si>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</si>
  <si>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</si>
  <si>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</si>
  <si>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</si>
  <si>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</si>
  <si>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</si>
  <si>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</si>
  <si>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</si>
  <si>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</si>
  <si>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</si>
  <si>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</si>
  <si>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</si>
  <si>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</si>
  <si>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</si>
  <si>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</si>
  <si>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</si>
  <si>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</si>
  <si>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</si>
  <si>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</si>
  <si>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</si>
  <si>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</si>
  <si>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</si>
  <si>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</si>
  <si>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</si>
  <si>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</si>
  <si>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</si>
  <si>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</si>
  <si>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</si>
  <si>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</si>
  <si>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</si>
  <si>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</si>
  <si>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</si>
  <si>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</si>
  <si>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</si>
  <si>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</si>
  <si>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</si>
  <si>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</si>
  <si>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</si>
  <si>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</si>
  <si>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</si>
  <si>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</si>
  <si>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</si>
  <si>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</si>
  <si>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</si>
  <si>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</si>
  <si>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</si>
  <si>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</si>
  <si>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</si>
  <si>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</si>
  <si>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</si>
  <si>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</si>
  <si>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</si>
  <si>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</si>
  <si>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</si>
  <si>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</si>
  <si>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</si>
  <si>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</si>
  <si>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</si>
  <si>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</si>
  <si>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</si>
  <si>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</si>
  <si>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</si>
  <si>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</si>
  <si>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</si>
  <si>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</si>
  <si>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</si>
  <si>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</si>
  <si>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</si>
  <si>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</si>
  <si>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</si>
  <si>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</si>
  <si>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</si>
  <si>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</si>
  <si>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</si>
  <si>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</si>
  <si>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</si>
  <si>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</si>
  <si>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</si>
  <si>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</si>
  <si>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</si>
  <si>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</si>
  <si>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</si>
  <si>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</si>
  <si>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</si>
  <si>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</si>
  <si>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</si>
  <si>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</si>
  <si>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</si>
  <si>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</si>
  <si>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</si>
  <si>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</si>
  <si>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</si>
  <si>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</si>
  <si>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</si>
  <si>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</si>
  <si>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</si>
  <si>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</si>
  <si>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</si>
  <si>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</si>
  <si>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</si>
  <si>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</si>
  <si>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</si>
  <si>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</si>
  <si>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</si>
  <si>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</si>
  <si>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</si>
  <si>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</si>
  <si>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</si>
  <si>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</si>
  <si>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</si>
  <si>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</si>
  <si>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</si>
  <si>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</si>
  <si>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</si>
  <si>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</si>
  <si>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</si>
  <si>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</si>
  <si>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</si>
  <si>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</si>
  <si>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</si>
  <si>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</si>
  <si>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</si>
  <si>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</si>
  <si>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</si>
  <si>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</si>
  <si>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</si>
  <si>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</si>
  <si>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</si>
  <si>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</si>
  <si>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</si>
  <si>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</si>
  <si>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</si>
  <si>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</si>
  <si>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</si>
  <si>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</si>
  <si>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</si>
  <si>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</si>
  <si>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</si>
  <si>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</si>
  <si>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</si>
  <si>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</si>
  <si>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</si>
  <si>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</si>
  <si>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</si>
  <si>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</si>
  <si>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</si>
  <si>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</si>
  <si>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</si>
  <si>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</si>
  <si>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</si>
  <si>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</si>
  <si>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</si>
  <si>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</si>
  <si>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</si>
  <si>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</si>
  <si>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</si>
  <si>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</si>
  <si>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</si>
  <si>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</si>
  <si>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</si>
  <si>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</si>
  <si>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</si>
  <si>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</si>
  <si>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</si>
  <si>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</si>
  <si>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</si>
  <si>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</si>
  <si>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</si>
  <si>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</si>
  <si>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</si>
  <si>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</si>
  <si>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</si>
  <si>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</si>
  <si>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</si>
  <si>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</si>
  <si>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</si>
  <si>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</si>
  <si>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</si>
  <si>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</si>
  <si>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</si>
  <si>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</si>
  <si>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</si>
  <si>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</si>
  <si>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</si>
  <si>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</si>
  <si>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</si>
  <si>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</si>
  <si>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</si>
  <si>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</si>
  <si>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</si>
  <si>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</si>
  <si>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</si>
  <si>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</si>
  <si>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</si>
  <si>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</si>
  <si>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</si>
  <si>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</si>
  <si>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</si>
  <si>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</si>
  <si>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</si>
  <si>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</si>
  <si>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</si>
  <si>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</si>
  <si>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</si>
  <si>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</si>
  <si>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</si>
  <si>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</si>
  <si>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</si>
  <si>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</si>
  <si>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</si>
  <si>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</si>
  <si>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</si>
  <si>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</si>
  <si>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</si>
  <si>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</si>
  <si>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</si>
  <si>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</si>
  <si>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</si>
  <si>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</si>
  <si>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</si>
  <si>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</si>
  <si>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</si>
  <si>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</si>
  <si>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</si>
  <si>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</si>
  <si>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</si>
  <si>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</si>
  <si>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</si>
  <si>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</si>
  <si>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</si>
  <si>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</si>
  <si>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</si>
  <si>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</si>
  <si>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</si>
  <si>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</si>
  <si>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</si>
  <si>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</si>
  <si>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</si>
  <si>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</si>
  <si>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</si>
  <si>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</si>
  <si>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</si>
  <si>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</si>
  <si>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</si>
  <si>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</si>
  <si>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</si>
  <si>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</si>
  <si>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</si>
  <si>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</si>
  <si>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</si>
  <si>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</si>
  <si>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</si>
  <si>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</si>
  <si>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</si>
  <si>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</si>
  <si>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</si>
  <si>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</si>
  <si>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</si>
  <si>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</si>
  <si>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</si>
  <si>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</si>
  <si>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</si>
  <si>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</si>
  <si>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</si>
  <si>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</si>
  <si>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</si>
  <si>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</si>
  <si>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</si>
  <si>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</si>
  <si>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</si>
  <si>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</si>
  <si>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</si>
  <si>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</si>
  <si>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</si>
  <si>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</si>
  <si>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</si>
  <si>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</si>
  <si>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</si>
  <si>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</si>
  <si>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</si>
  <si>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</si>
  <si>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</si>
  <si>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</si>
  <si>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</si>
  <si>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</si>
  <si>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</si>
  <si>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</si>
  <si>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</si>
  <si>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</si>
  <si>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</si>
  <si>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</si>
  <si>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</si>
  <si>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</si>
  <si>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</si>
  <si>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</si>
  <si>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</si>
  <si>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</si>
  <si>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</si>
  <si>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</si>
  <si>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</si>
  <si>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</si>
  <si>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</si>
  <si>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</si>
  <si>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</si>
  <si>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</si>
  <si>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</si>
  <si>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</si>
  <si>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</si>
  <si>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</si>
  <si>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</si>
  <si>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</si>
  <si>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</si>
  <si>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</si>
  <si>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</si>
  <si>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</si>
  <si>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</si>
  <si>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</si>
  <si>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</si>
  <si>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</si>
  <si>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</si>
  <si>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</si>
  <si>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</si>
  <si>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</si>
  <si>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</si>
  <si>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</si>
  <si>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</si>
  <si>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</si>
  <si>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</si>
  <si>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</si>
  <si>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</si>
  <si>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</si>
  <si>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</si>
  <si>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</si>
  <si>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</si>
  <si>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</si>
  <si>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</si>
  <si>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</si>
  <si>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</si>
  <si>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</si>
  <si>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</si>
  <si>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</si>
  <si>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</si>
  <si>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</si>
  <si>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</si>
  <si>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</si>
  <si>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</si>
  <si>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</si>
  <si>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</si>
  <si>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</si>
  <si>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</si>
  <si>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</si>
  <si>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</si>
  <si>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</si>
  <si>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</si>
  <si>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</si>
  <si>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</si>
  <si>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</si>
  <si>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</si>
  <si>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</si>
  <si>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</si>
  <si>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</si>
  <si>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</si>
  <si>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</si>
  <si>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</si>
  <si>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</si>
  <si>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</si>
  <si>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</si>
  <si>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</si>
  <si>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</si>
  <si>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</si>
  <si>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</si>
  <si>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</si>
  <si>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</si>
  <si>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</si>
  <si>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</si>
  <si>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</si>
  <si>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</si>
  <si>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</si>
  <si>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</si>
  <si>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</si>
  <si>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</si>
  <si>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</si>
  <si>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</si>
  <si>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</si>
  <si>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</si>
  <si>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</si>
  <si>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</si>
  <si>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</si>
  <si>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</si>
  <si>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</si>
  <si>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</si>
  <si>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</si>
  <si>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</si>
  <si>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</si>
  <si>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</si>
  <si>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</si>
  <si>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</si>
  <si>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</si>
  <si>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</si>
  <si>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</si>
  <si>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</si>
  <si>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</si>
  <si>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</si>
  <si>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</si>
  <si>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</si>
  <si>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</si>
  <si>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</si>
  <si>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</si>
  <si>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</si>
  <si>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</si>
  <si>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</si>
  <si>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</si>
  <si>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</si>
  <si>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</si>
  <si>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</si>
  <si>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</si>
  <si>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</si>
  <si>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</si>
  <si>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</si>
  <si>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</si>
  <si>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</si>
  <si>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</si>
  <si>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</si>
  <si>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</si>
  <si>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</si>
  <si>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</si>
  <si>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</si>
  <si>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</si>
  <si>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</si>
  <si>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</si>
  <si>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</si>
  <si>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</si>
  <si>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</si>
  <si>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</si>
  <si>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</si>
  <si>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</si>
  <si>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</si>
  <si>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</si>
  <si>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</si>
  <si>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</si>
  <si>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</si>
  <si>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</si>
  <si>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</si>
  <si>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</si>
  <si>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</si>
  <si>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</si>
  <si>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</si>
  <si>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</si>
  <si>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</si>
  <si>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</si>
  <si>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</si>
  <si>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</si>
  <si>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</si>
  <si>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</si>
  <si>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</si>
  <si>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</si>
  <si>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</si>
  <si>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</si>
  <si>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</si>
  <si>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</si>
  <si>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</si>
  <si>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</si>
  <si>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</si>
  <si>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</si>
  <si>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</si>
  <si>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</si>
  <si>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</si>
  <si>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</si>
  <si>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</si>
  <si>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</si>
  <si>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</si>
  <si>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</si>
  <si>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</si>
  <si>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</si>
  <si>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</si>
  <si>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</si>
  <si>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</si>
  <si>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</si>
  <si>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</si>
  <si>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</si>
  <si>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</si>
  <si>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</si>
  <si>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</si>
  <si>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</si>
  <si>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</si>
  <si>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</si>
  <si>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</si>
  <si>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</si>
  <si>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</si>
  <si>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</si>
  <si>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</si>
  <si>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</si>
  <si>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</si>
  <si>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</si>
  <si>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</si>
  <si>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</si>
  <si>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</si>
  <si>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</si>
  <si>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</si>
  <si>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</si>
  <si>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</si>
  <si>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</si>
  <si>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</si>
  <si>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</si>
  <si>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</si>
  <si>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</si>
  <si>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</si>
  <si>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</si>
  <si>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</si>
  <si>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</si>
  <si>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</si>
  <si>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</si>
  <si>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</si>
  <si>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</si>
  <si>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</si>
  <si>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</si>
  <si>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</si>
  <si>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</si>
  <si>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</si>
  <si>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</si>
  <si>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</si>
  <si>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</si>
  <si>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</si>
  <si>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</si>
  <si>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</si>
  <si>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</si>
  <si>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</si>
  <si>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</si>
  <si>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</si>
  <si>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</si>
  <si>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</si>
  <si>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</si>
  <si>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</si>
  <si>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</si>
  <si>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</si>
  <si>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</si>
  <si>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</si>
  <si>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</si>
  <si>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</si>
  <si>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</si>
  <si>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</si>
  <si>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</si>
  <si>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</si>
  <si>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</si>
  <si>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</si>
  <si>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</si>
  <si>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</si>
  <si>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</si>
  <si>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</si>
  <si>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</si>
  <si>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</si>
  <si>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</si>
  <si>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</si>
  <si>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</si>
  <si>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</si>
  <si>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</si>
  <si>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</si>
  <si>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</si>
  <si>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</si>
  <si>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</si>
  <si>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</si>
  <si>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</si>
  <si>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</si>
  <si>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</si>
  <si>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</si>
  <si>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</si>
  <si>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</si>
  <si>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</si>
  <si>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</si>
  <si>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</si>
  <si>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</si>
  <si>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</si>
  <si>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</si>
  <si>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</si>
  <si>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</si>
  <si>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</si>
  <si>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</si>
  <si>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</si>
  <si>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</si>
  <si>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</si>
  <si>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</si>
  <si>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</si>
  <si>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</si>
  <si>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</si>
  <si>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</si>
  <si>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</si>
  <si>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</si>
  <si>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</si>
  <si>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</si>
  <si>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</si>
  <si>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</si>
  <si>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</si>
  <si>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</si>
  <si>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</si>
  <si>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</si>
  <si>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</si>
  <si>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</si>
  <si>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</si>
  <si>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</si>
  <si>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</si>
  <si>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</si>
  <si>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</si>
  <si>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</si>
  <si>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</si>
  <si>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</si>
  <si>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</si>
  <si>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</si>
  <si>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</si>
  <si>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</si>
  <si>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</si>
  <si>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</si>
  <si>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</si>
  <si>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</si>
  <si>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</si>
  <si>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</si>
  <si>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</si>
  <si>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</si>
  <si>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</si>
  <si>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</si>
  <si>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</si>
  <si>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</si>
  <si>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</si>
  <si>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</si>
  <si>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</si>
  <si>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</si>
  <si>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</si>
  <si>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</si>
  <si>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</si>
  <si>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</si>
  <si>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</si>
  <si>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</si>
  <si>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</si>
  <si>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</si>
  <si>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</si>
  <si>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</si>
  <si>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</si>
  <si>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</si>
  <si>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</si>
  <si>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</si>
  <si>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</si>
  <si>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</si>
  <si>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</si>
  <si>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</si>
  <si>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</si>
  <si>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</si>
  <si>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</si>
  <si>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</si>
  <si>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</si>
  <si>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</si>
  <si>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</si>
  <si>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</si>
  <si>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</si>
  <si>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</si>
  <si>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</si>
  <si>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</si>
  <si>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</si>
  <si>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</si>
  <si>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</si>
  <si>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</si>
  <si>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</si>
  <si>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</si>
  <si>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</si>
  <si>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</si>
  <si>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</si>
  <si>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</si>
  <si>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</si>
  <si>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</si>
  <si>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</si>
  <si>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</si>
  <si>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</si>
  <si>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</si>
  <si>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</si>
  <si>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</si>
  <si>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</si>
  <si>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</si>
  <si>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</si>
  <si>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</si>
  <si>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</si>
  <si>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</si>
  <si>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</si>
  <si>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</si>
  <si>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</si>
  <si>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</si>
  <si>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</si>
  <si>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</si>
  <si>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</si>
  <si>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</si>
  <si>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</si>
  <si>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</si>
  <si>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</si>
  <si>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</si>
  <si>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</si>
  <si>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</si>
  <si>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</si>
  <si>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</si>
  <si>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</si>
  <si>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</si>
  <si>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</si>
  <si>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</si>
  <si>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</si>
  <si>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</si>
  <si>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</si>
  <si>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</si>
  <si>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</si>
  <si>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</si>
  <si>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</si>
  <si>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</si>
  <si>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</si>
  <si>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</si>
  <si>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</si>
  <si>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</si>
  <si>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</si>
  <si>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</si>
  <si>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</si>
  <si>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</si>
  <si>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</si>
  <si>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</si>
  <si>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</si>
  <si>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</si>
  <si>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</si>
  <si>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</si>
  <si>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</si>
  <si>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</si>
  <si>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</si>
  <si>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</si>
  <si>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</si>
  <si>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</si>
  <si>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</si>
  <si>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</si>
  <si>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</si>
  <si>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</si>
  <si>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</si>
  <si>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</si>
  <si>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</si>
  <si>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</si>
  <si>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</si>
  <si>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</si>
  <si>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</si>
  <si>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</si>
  <si>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</si>
  <si>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</si>
  <si>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</si>
  <si>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</si>
  <si>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</si>
  <si>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</si>
  <si>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</si>
  <si>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</si>
  <si>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</si>
  <si>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</si>
  <si>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</si>
  <si>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</si>
  <si>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</si>
  <si>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</si>
  <si>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</si>
  <si>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</si>
  <si>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</si>
  <si>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</si>
  <si>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</si>
  <si>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</si>
  <si>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</si>
  <si>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</si>
  <si>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</si>
  <si>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</si>
  <si>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</si>
  <si>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</si>
  <si>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</si>
  <si>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</si>
  <si>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</si>
  <si>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</si>
  <si>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</si>
  <si>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</si>
  <si>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</si>
  <si>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</si>
  <si>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</si>
  <si>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</si>
  <si>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</si>
  <si>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</si>
  <si>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</si>
  <si>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</si>
  <si>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</si>
  <si>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</si>
  <si>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</si>
  <si>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</si>
  <si>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</si>
  <si>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</si>
  <si>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</si>
  <si>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</si>
  <si>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</si>
  <si>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</si>
  <si>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</si>
  <si>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</si>
  <si>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</si>
  <si>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</si>
  <si>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</si>
  <si>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</si>
  <si>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</si>
  <si>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</si>
  <si>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</si>
  <si>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</si>
  <si>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</si>
  <si>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</si>
  <si>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</si>
  <si>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</si>
  <si>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</si>
  <si>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</si>
  <si>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</si>
  <si>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</si>
  <si>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</si>
  <si>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</si>
  <si>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</si>
  <si>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</si>
  <si>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</si>
  <si>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</si>
  <si>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</si>
  <si>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</si>
  <si>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</si>
  <si>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</si>
  <si>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</si>
  <si>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</si>
  <si>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</si>
  <si>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</si>
  <si>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</si>
  <si>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</si>
  <si>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</si>
  <si>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</si>
  <si>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</si>
  <si>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</si>
  <si>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</si>
  <si>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</si>
  <si>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</si>
  <si>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</si>
  <si>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</si>
  <si>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</si>
  <si>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</si>
  <si>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</si>
  <si>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</si>
  <si>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</si>
  <si>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</si>
  <si>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</si>
  <si>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</si>
  <si>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</si>
  <si>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</si>
  <si>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</si>
  <si>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</si>
  <si>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</si>
  <si>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</si>
  <si>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</si>
  <si>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</si>
  <si>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</si>
  <si>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</si>
  <si>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</si>
  <si>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</si>
  <si>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</si>
  <si>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</si>
  <si>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</si>
  <si>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</si>
  <si>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</si>
  <si>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</si>
  <si>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</si>
  <si>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</si>
  <si>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</si>
  <si>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</si>
  <si>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</si>
  <si>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</si>
  <si>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</si>
  <si>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</si>
  <si>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</si>
  <si>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</si>
  <si>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</si>
  <si>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</si>
  <si>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</si>
  <si>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</si>
  <si>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</si>
  <si>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</si>
  <si>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</si>
  <si>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</si>
  <si>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</si>
  <si>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</si>
  <si>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</si>
  <si>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</si>
  <si>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</si>
  <si>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</si>
  <si>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</si>
  <si>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</si>
  <si>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</si>
  <si>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</si>
  <si>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</si>
  <si>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</si>
  <si>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</si>
  <si>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</si>
  <si>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</si>
  <si>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</si>
  <si>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</si>
  <si>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</si>
  <si>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</si>
  <si>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</si>
  <si>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</si>
  <si>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</si>
  <si>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</si>
  <si>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</si>
  <si>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</si>
  <si>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</si>
  <si>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</si>
  <si>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</si>
  <si>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</si>
  <si>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</si>
  <si>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</si>
  <si>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</si>
  <si>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</si>
  <si>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</si>
  <si>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</si>
  <si>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</si>
  <si>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</si>
  <si>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</si>
  <si>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</si>
  <si>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</si>
  <si>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</si>
  <si>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</si>
  <si>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</si>
  <si>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</si>
  <si>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</si>
  <si>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</si>
  <si>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</si>
  <si>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</si>
  <si>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</si>
  <si>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</si>
  <si>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</si>
  <si>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</si>
  <si>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</si>
  <si>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</si>
  <si>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</si>
  <si>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</si>
  <si>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</si>
  <si>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</si>
  <si>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</si>
  <si>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</si>
  <si>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</si>
  <si>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</si>
  <si>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</si>
  <si>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</si>
  <si>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</si>
  <si>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</si>
  <si>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</si>
  <si>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</si>
  <si>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</si>
  <si>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</si>
  <si>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</si>
  <si>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</si>
  <si>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</si>
  <si>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</si>
  <si>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</si>
  <si>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</si>
  <si>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</si>
  <si>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</si>
  <si>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</si>
  <si>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</si>
  <si>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</si>
  <si>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</si>
  <si>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</si>
  <si>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</si>
  <si>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</si>
  <si>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</si>
  <si>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</si>
  <si>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</si>
  <si>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</si>
  <si>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</si>
  <si>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</si>
  <si>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</si>
  <si>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</si>
  <si>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</si>
  <si>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</si>
  <si>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</si>
  <si>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</si>
  <si>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</si>
  <si>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</si>
  <si>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</si>
  <si>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</si>
  <si>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</si>
  <si>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</si>
  <si>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</si>
  <si>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</si>
  <si>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</si>
  <si>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</si>
  <si>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</si>
  <si>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</si>
  <si>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</si>
  <si>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</si>
  <si>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</si>
  <si>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</si>
  <si>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</si>
  <si>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</si>
  <si>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</si>
  <si>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</si>
  <si>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</si>
  <si>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</si>
  <si>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</si>
  <si>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</si>
  <si>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</si>
  <si>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</si>
  <si>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</si>
  <si>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</si>
  <si>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</si>
  <si>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</si>
  <si>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</si>
  <si>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</si>
  <si>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</si>
  <si>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</si>
  <si>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</si>
  <si>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</si>
  <si>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</si>
  <si>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</si>
  <si>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</si>
  <si>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</si>
  <si>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</si>
  <si>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</si>
  <si>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</si>
  <si>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</si>
  <si>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</si>
  <si>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</si>
  <si>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</si>
  <si>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</si>
  <si>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</si>
  <si>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</si>
  <si>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</si>
  <si>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</si>
  <si>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</si>
  <si>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</si>
  <si>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</si>
  <si>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</si>
  <si>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</si>
  <si>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</si>
  <si>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</si>
  <si>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</si>
  <si>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</si>
  <si>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</si>
  <si>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</si>
  <si>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</si>
  <si>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</si>
  <si>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</si>
  <si>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</si>
  <si>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</si>
  <si>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</si>
  <si>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</si>
  <si>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</si>
  <si>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</si>
  <si>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</si>
  <si>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</si>
  <si>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</si>
  <si>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</si>
  <si>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</si>
  <si>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</si>
  <si>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</si>
  <si>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</si>
  <si>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</si>
  <si>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</si>
  <si>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</si>
  <si>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</si>
  <si>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</si>
  <si>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</si>
  <si>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</si>
  <si>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</si>
  <si>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</si>
  <si>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</si>
  <si>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</si>
  <si>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</si>
  <si>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</si>
  <si>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</si>
  <si>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</si>
  <si>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</si>
  <si>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</si>
  <si>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</si>
  <si>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</si>
  <si>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</si>
  <si>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</si>
  <si>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</si>
  <si>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</si>
  <si>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</si>
  <si>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</si>
  <si>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</si>
  <si>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</si>
  <si>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</si>
  <si>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</si>
  <si>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</si>
  <si>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</si>
  <si>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</si>
  <si>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</si>
  <si>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</si>
  <si>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</si>
  <si>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</si>
  <si>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</si>
  <si>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</si>
  <si>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</si>
  <si>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</si>
  <si>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</si>
  <si>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</si>
  <si>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</si>
  <si>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</si>
  <si>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</si>
  <si>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</si>
  <si>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</si>
  <si>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</si>
  <si>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</si>
  <si>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</si>
  <si>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</si>
  <si>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</si>
  <si>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</si>
  <si>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</si>
  <si>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</si>
  <si>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</si>
  <si>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</si>
  <si>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</si>
  <si>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</si>
  <si>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</si>
  <si>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</si>
  <si>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</si>
  <si>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</si>
  <si>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</si>
  <si>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</si>
  <si>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</si>
  <si>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</si>
  <si>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</si>
  <si>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</si>
  <si>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</si>
  <si>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</si>
  <si>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</si>
  <si>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</si>
  <si>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</si>
  <si>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</si>
  <si>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</si>
  <si>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</si>
  <si>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</si>
  <si>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</si>
  <si>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</si>
  <si>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</si>
  <si>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</si>
  <si>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</si>
  <si>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</si>
  <si>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</si>
  <si>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</si>
  <si>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</si>
  <si>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</si>
  <si>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</si>
  <si>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</si>
  <si>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</si>
  <si>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</si>
  <si>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</si>
  <si>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</si>
  <si>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</si>
  <si>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</si>
  <si>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</si>
  <si>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</si>
  <si>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</si>
  <si>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</si>
  <si>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</si>
  <si>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</si>
  <si>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</si>
  <si>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</si>
  <si>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</si>
  <si>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</si>
  <si>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</si>
  <si>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</si>
  <si>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</si>
  <si>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</si>
  <si>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</si>
  <si>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</si>
  <si>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</si>
  <si>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</si>
  <si>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</si>
  <si>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</si>
  <si>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</si>
  <si>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</si>
  <si>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</si>
  <si>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</si>
  <si>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</si>
  <si>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</si>
  <si>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</si>
  <si>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</si>
  <si>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</si>
  <si>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</si>
  <si>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</si>
  <si>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</si>
  <si>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</si>
  <si>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</si>
  <si>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</si>
  <si>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</si>
  <si>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</si>
  <si>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</si>
  <si>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</si>
  <si>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</si>
  <si>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</si>
  <si>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</si>
  <si>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</si>
  <si>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</si>
  <si>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</si>
  <si>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</si>
  <si>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</si>
  <si>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</si>
  <si>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</si>
  <si>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</si>
  <si>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</si>
  <si>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</si>
  <si>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</si>
  <si>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</si>
  <si>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</si>
  <si>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</si>
  <si>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</si>
  <si>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</si>
  <si>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</si>
  <si>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</si>
  <si>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</si>
  <si>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</si>
  <si>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</si>
  <si>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</si>
  <si>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</si>
  <si>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</si>
  <si>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</si>
  <si>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</si>
  <si>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</si>
  <si>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</si>
  <si>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</si>
  <si>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</si>
  <si>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</si>
  <si>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</si>
  <si>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</si>
  <si>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</si>
  <si>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</si>
  <si>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</si>
  <si>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</si>
  <si>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</si>
  <si>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</si>
  <si>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</si>
  <si>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</si>
  <si>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</si>
  <si>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</si>
  <si>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</si>
  <si>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</si>
  <si>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</si>
  <si>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</si>
  <si>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</si>
  <si>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</si>
  <si>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</si>
  <si>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</si>
  <si>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</si>
  <si>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</si>
  <si>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</si>
  <si>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</si>
  <si>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</si>
  <si>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</si>
  <si>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</si>
  <si>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</si>
  <si>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</si>
  <si>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</si>
  <si>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</si>
  <si>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</si>
  <si>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</si>
  <si>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</si>
  <si>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</si>
  <si>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</si>
  <si>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</si>
  <si>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</si>
  <si>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</si>
  <si>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</si>
  <si>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</si>
  <si>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</si>
  <si>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</si>
  <si>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</si>
  <si>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</si>
  <si>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</si>
  <si>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</si>
  <si>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</si>
  <si>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</si>
  <si>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</si>
  <si>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</si>
  <si>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</si>
  <si>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</si>
  <si>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</si>
  <si>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</si>
  <si>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</si>
  <si>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</si>
  <si>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</si>
  <si>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</si>
  <si>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</si>
  <si>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</si>
  <si>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</si>
  <si>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</si>
  <si>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</si>
  <si>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</si>
  <si>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</si>
  <si>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</si>
  <si>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</si>
  <si>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</si>
  <si>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</si>
  <si>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</si>
  <si>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</si>
  <si>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</si>
  <si>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</si>
  <si>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</si>
  <si>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</si>
  <si>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</si>
  <si>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</si>
  <si>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</si>
  <si>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</si>
  <si>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</si>
  <si>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</si>
  <si>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</si>
  <si>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</si>
  <si>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</si>
  <si>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</si>
  <si>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</si>
  <si>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</si>
  <si>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</si>
  <si>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</si>
  <si>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</si>
  <si>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</si>
  <si>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</si>
  <si>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</si>
  <si>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</si>
  <si>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</si>
  <si>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</si>
  <si>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</si>
  <si>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</si>
  <si>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</si>
  <si>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</si>
  <si>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</si>
  <si>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</si>
  <si>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</si>
  <si>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</si>
  <si>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</si>
  <si>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</si>
  <si>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</si>
  <si>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</si>
  <si>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</si>
  <si>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</si>
  <si>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</si>
  <si>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</si>
  <si>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</si>
  <si>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</si>
  <si>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</si>
  <si>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</si>
  <si>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</si>
  <si>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</si>
  <si>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</si>
  <si>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</si>
  <si>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</si>
  <si>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</si>
  <si>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</si>
  <si>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</si>
  <si>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</si>
  <si>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</si>
  <si>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</si>
  <si>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</si>
  <si>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</si>
  <si>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</si>
  <si>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</si>
  <si>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</si>
  <si>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</si>
  <si>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</si>
  <si>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</si>
  <si>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</si>
  <si>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</si>
  <si>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</si>
  <si>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</si>
  <si>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</si>
  <si>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</si>
  <si>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</si>
  <si>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</si>
  <si>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</si>
  <si>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</si>
  <si>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</si>
  <si>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</si>
  <si>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</si>
  <si>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</si>
  <si>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</si>
  <si>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</si>
  <si>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</si>
  <si>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</si>
  <si>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</si>
  <si>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</si>
  <si>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</si>
  <si>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</si>
  <si>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</si>
  <si>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</si>
  <si>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</si>
  <si>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</si>
  <si>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</si>
  <si>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</si>
  <si>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</si>
  <si>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</si>
  <si>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</si>
  <si>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</si>
  <si>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</si>
  <si>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</si>
  <si>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</si>
  <si>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</si>
  <si>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</si>
  <si>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</si>
  <si>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</si>
  <si>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</si>
  <si>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</si>
  <si>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</si>
  <si>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</si>
  <si>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</si>
  <si>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</si>
  <si>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</si>
  <si>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</si>
  <si>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</si>
  <si>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</si>
  <si>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</si>
  <si>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</si>
  <si>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</si>
  <si>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</si>
  <si>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</si>
  <si>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</si>
  <si>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</si>
  <si>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</si>
  <si>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</si>
  <si>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</si>
  <si>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</si>
  <si>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</si>
  <si>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</si>
  <si>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</si>
  <si>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</si>
  <si>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</si>
  <si>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</si>
  <si>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</si>
  <si>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</si>
  <si>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</si>
  <si>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</si>
  <si>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</si>
  <si>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</si>
  <si>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</si>
  <si>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</si>
  <si>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</si>
  <si>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</si>
  <si>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</si>
  <si>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</si>
  <si>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</si>
  <si>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</si>
  <si>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</si>
  <si>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</si>
  <si>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</si>
  <si>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</si>
  <si>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</si>
  <si>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</si>
  <si>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</si>
  <si>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</si>
  <si>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</si>
  <si>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</si>
  <si>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</si>
  <si>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</si>
  <si>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</si>
  <si>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</si>
  <si>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</si>
  <si>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</si>
  <si>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</si>
  <si>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</si>
  <si>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</si>
  <si>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</si>
  <si>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</si>
  <si>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</si>
  <si>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</si>
  <si>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</si>
  <si>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</si>
  <si>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</si>
  <si>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</si>
  <si>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</si>
  <si>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</si>
  <si>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</si>
  <si>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</si>
  <si>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</si>
  <si>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</si>
  <si>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</si>
  <si>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</si>
  <si>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</si>
  <si>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</si>
  <si>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</si>
  <si>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</si>
  <si>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</si>
  <si>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</si>
  <si>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</si>
  <si>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</si>
  <si>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</si>
  <si>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</si>
  <si>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</si>
  <si>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</si>
  <si>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</si>
  <si>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</si>
  <si>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</si>
  <si>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</si>
  <si>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</si>
  <si>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</si>
  <si>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</si>
  <si>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</si>
  <si>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</si>
  <si>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</si>
  <si>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</si>
  <si>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</si>
  <si>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</si>
  <si>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</si>
  <si>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</si>
  <si>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</si>
  <si>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</si>
  <si>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</si>
  <si>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</si>
  <si>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</si>
  <si>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</si>
  <si>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</si>
  <si>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</si>
  <si>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</si>
  <si>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</si>
  <si>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</si>
  <si>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</si>
  <si>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</si>
  <si>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</si>
  <si>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</si>
  <si>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</si>
  <si>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</si>
  <si>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</si>
  <si>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</si>
  <si>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</si>
  <si>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</si>
  <si>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</si>
  <si>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</si>
  <si>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</si>
  <si>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</si>
  <si>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</si>
  <si>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</si>
  <si>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</si>
  <si>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</si>
  <si>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</si>
  <si>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</si>
  <si>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</si>
  <si>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</si>
  <si>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</si>
  <si>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</si>
  <si>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</si>
  <si>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</si>
  <si>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</si>
  <si>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</si>
  <si>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</si>
  <si>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</si>
  <si>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</si>
  <si>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</si>
  <si>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</si>
  <si>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</si>
  <si>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</si>
  <si>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</si>
  <si>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</si>
  <si>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</si>
  <si>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</si>
  <si>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</si>
  <si>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</si>
  <si>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</si>
  <si>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</si>
  <si>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</si>
  <si>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</si>
  <si>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</si>
  <si>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</si>
  <si>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</si>
  <si>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</si>
  <si>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</si>
  <si>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</si>
  <si>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</si>
  <si>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</si>
  <si>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</si>
  <si>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</si>
  <si>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</si>
  <si>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</si>
  <si>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</si>
  <si>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</si>
  <si>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</si>
  <si>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</si>
  <si>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</si>
  <si>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</si>
  <si>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</si>
  <si>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</si>
  <si>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</si>
  <si>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</si>
  <si>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</si>
  <si>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</si>
  <si>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</si>
  <si>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</si>
  <si>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</si>
  <si>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</si>
  <si>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</si>
  <si>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</si>
  <si>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</si>
  <si>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</si>
  <si>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</si>
  <si>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</si>
  <si>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</si>
  <si>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</si>
  <si>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</si>
  <si>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</si>
  <si>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</si>
  <si>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</si>
  <si>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</si>
  <si>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</si>
  <si>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</si>
  <si>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</si>
  <si>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</si>
  <si>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</si>
  <si>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</si>
  <si>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</si>
  <si>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</si>
  <si>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</si>
  <si>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</si>
  <si>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</si>
  <si>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</si>
  <si>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</si>
  <si>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</si>
  <si>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</si>
  <si>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</si>
  <si>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</si>
  <si>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</si>
  <si>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</si>
  <si>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</si>
  <si>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</si>
  <si>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</si>
  <si>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</si>
  <si>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</si>
  <si>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</si>
  <si>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</si>
  <si>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</si>
  <si>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</si>
  <si>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</si>
  <si>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</si>
  <si>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</si>
  <si>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</si>
  <si>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</si>
  <si>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</si>
  <si>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</si>
  <si>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</si>
  <si>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</si>
  <si>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</si>
  <si>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</si>
  <si>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</si>
  <si>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</si>
  <si>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</si>
  <si>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</si>
  <si>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</si>
  <si>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</si>
  <si>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</si>
  <si>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</si>
  <si>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</si>
  <si>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</si>
  <si>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</si>
  <si>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</si>
  <si>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</si>
  <si>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</si>
  <si>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</si>
  <si>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</si>
  <si>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</si>
  <si>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</si>
  <si>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</si>
  <si>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</si>
  <si>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</si>
  <si>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</si>
  <si>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</si>
  <si>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</si>
  <si>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</si>
  <si>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</si>
  <si>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</si>
  <si>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</si>
  <si>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</si>
  <si>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</si>
  <si>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</si>
  <si>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</si>
  <si>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</si>
  <si>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</si>
  <si>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</si>
  <si>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</si>
  <si>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</si>
  <si>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</si>
  <si>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</si>
  <si>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</si>
  <si>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</si>
  <si>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</si>
  <si>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</si>
  <si>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</si>
  <si>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</si>
  <si>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</si>
  <si>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</si>
  <si>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</si>
  <si>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</si>
  <si>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</si>
  <si>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</si>
  <si>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</si>
  <si>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</si>
  <si>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</si>
  <si>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</si>
  <si>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</si>
  <si>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</si>
  <si>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</si>
  <si>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</si>
  <si>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</si>
  <si>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</si>
  <si>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</si>
  <si>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</si>
  <si>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</si>
  <si>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</si>
  <si>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</si>
  <si>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</si>
  <si>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</si>
  <si>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</si>
  <si>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</si>
  <si>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</si>
  <si>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</si>
  <si>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</si>
  <si>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</si>
  <si>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</si>
  <si>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</si>
  <si>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</si>
  <si>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</si>
  <si>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</si>
  <si>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</si>
  <si>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</si>
  <si>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</si>
  <si>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</si>
  <si>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</si>
  <si>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</si>
  <si>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</si>
  <si>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</si>
  <si>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</si>
  <si>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</si>
  <si>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</si>
  <si>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</si>
  <si>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</si>
  <si>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</si>
  <si>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</si>
  <si>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</si>
  <si>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</si>
  <si>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</si>
  <si>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</si>
  <si>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</si>
  <si>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</si>
  <si>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</si>
  <si>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</si>
  <si>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</si>
  <si>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</si>
  <si>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</si>
  <si>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</si>
  <si>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</si>
  <si>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</si>
  <si>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</si>
  <si>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</si>
  <si>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</si>
  <si>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</si>
  <si>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</si>
  <si>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</si>
  <si>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</si>
  <si>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</si>
  <si>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</si>
  <si>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</si>
  <si>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</si>
  <si>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</si>
  <si>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</si>
  <si>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</si>
  <si>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</si>
  <si>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</si>
  <si>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</si>
  <si>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</si>
  <si>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</si>
  <si>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</si>
  <si>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</si>
  <si>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</si>
  <si>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</si>
  <si>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</si>
  <si>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</si>
  <si>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</si>
  <si>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</si>
  <si>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</si>
  <si>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</si>
  <si>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</si>
  <si>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</si>
  <si>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</si>
  <si>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</si>
  <si>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</si>
  <si>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</si>
  <si>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</si>
  <si>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</si>
  <si>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</si>
  <si>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</si>
  <si>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</si>
  <si>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</si>
  <si>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</si>
  <si>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</si>
  <si>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</si>
  <si>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</si>
  <si>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</si>
  <si>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</si>
  <si>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</si>
  <si>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</si>
  <si>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</si>
  <si>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</si>
  <si>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</si>
  <si>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</si>
  <si>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</si>
  <si>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</si>
  <si>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</si>
  <si>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</si>
  <si>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</si>
  <si>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</si>
  <si>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</si>
  <si>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</si>
  <si>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</si>
  <si>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</si>
  <si>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</si>
  <si>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</si>
  <si>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</si>
  <si>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</si>
  <si>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</si>
  <si>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</si>
  <si>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</si>
  <si>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</si>
  <si>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</si>
  <si>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</si>
  <si>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</si>
  <si>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</si>
  <si>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</si>
  <si>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</si>
  <si>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</si>
  <si>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</si>
  <si>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</si>
  <si>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</si>
  <si>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</si>
  <si>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</si>
  <si>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</si>
  <si>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</si>
  <si>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</si>
  <si>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</si>
  <si>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</si>
  <si>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</si>
  <si>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</si>
  <si>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</si>
  <si>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</si>
  <si>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</si>
  <si>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</si>
  <si>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</si>
  <si>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</si>
  <si>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</si>
  <si>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</si>
  <si>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</si>
  <si>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</si>
  <si>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</si>
  <si>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</si>
  <si>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</si>
  <si>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</si>
  <si>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</si>
  <si>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</si>
  <si>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</si>
  <si>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</si>
  <si>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</si>
  <si>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</si>
  <si>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</si>
  <si>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</si>
  <si>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</si>
  <si>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</si>
  <si>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</si>
  <si>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</si>
  <si>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</si>
  <si>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</si>
  <si>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</si>
  <si>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</si>
  <si>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</si>
  <si>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</si>
  <si>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</si>
  <si>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</si>
  <si>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</si>
  <si>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</si>
  <si>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</si>
  <si>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</si>
  <si>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</si>
  <si>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</si>
  <si>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</si>
  <si>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</si>
  <si>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</si>
  <si>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</si>
  <si>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</si>
  <si>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</si>
  <si>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</si>
  <si>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</si>
  <si>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</si>
  <si>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</si>
  <si>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</si>
  <si>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</si>
  <si>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</si>
  <si>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</si>
  <si>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</si>
  <si>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</si>
  <si>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</si>
  <si>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</si>
  <si>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</si>
  <si>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</si>
  <si>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</si>
  <si>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</si>
  <si>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</si>
  <si>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</si>
  <si>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</si>
  <si>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</si>
  <si>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</si>
  <si>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</si>
  <si>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</si>
  <si>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</si>
  <si>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</si>
  <si>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</si>
  <si>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</si>
  <si>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</si>
  <si>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</si>
  <si>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</si>
  <si>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</si>
  <si>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</si>
  <si>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</si>
  <si>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</si>
  <si>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</si>
  <si>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</si>
  <si>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</si>
  <si>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</si>
  <si>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</si>
  <si>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</si>
  <si>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</si>
  <si>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</si>
  <si>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</si>
  <si>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</si>
  <si>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</si>
  <si>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</si>
  <si>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</si>
  <si>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</si>
  <si>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</si>
  <si>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</si>
  <si>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</si>
  <si>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</si>
  <si>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</si>
  <si>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</si>
  <si>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</si>
  <si>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</si>
  <si>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</si>
  <si>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</si>
  <si>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</si>
  <si>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</si>
  <si>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</si>
  <si>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</si>
  <si>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</si>
  <si>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</si>
  <si>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</si>
  <si>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</si>
  <si>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</si>
  <si>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</si>
  <si>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</si>
  <si>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</si>
  <si>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</si>
  <si>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</si>
  <si>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</si>
  <si>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</si>
  <si>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</si>
  <si>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</si>
  <si>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</si>
  <si>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</si>
  <si>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</si>
  <si>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</si>
  <si>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</si>
  <si>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</si>
  <si>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</si>
  <si>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</si>
  <si>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</si>
  <si>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</si>
  <si>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</si>
  <si>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</si>
  <si>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</si>
  <si>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</si>
  <si>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</si>
  <si>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</si>
  <si>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</si>
  <si>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</si>
  <si>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</si>
  <si>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</si>
  <si>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</si>
  <si>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</si>
  <si>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</si>
  <si>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</si>
  <si>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</si>
  <si>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</si>
  <si>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</si>
  <si>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</si>
  <si>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</si>
  <si>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</si>
  <si>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</si>
  <si>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</si>
  <si>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</si>
  <si>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</si>
  <si>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</si>
  <si>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</si>
  <si>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</si>
  <si>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</si>
  <si>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</si>
  <si>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</si>
  <si>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</si>
  <si>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</si>
  <si>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</si>
  <si>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</si>
  <si>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</si>
  <si>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</si>
  <si>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</si>
  <si>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</si>
  <si>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</si>
  <si>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</si>
  <si>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</si>
  <si>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</si>
  <si>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</si>
  <si>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</si>
  <si>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</si>
  <si>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</si>
  <si>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</si>
  <si>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</si>
  <si>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</si>
  <si>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</si>
  <si>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</si>
  <si>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</si>
  <si>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</si>
  <si>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</si>
  <si>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</si>
  <si>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</si>
  <si>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</si>
  <si>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</si>
  <si>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</si>
  <si>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</si>
  <si>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</si>
  <si>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</si>
  <si>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</si>
  <si>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</si>
  <si>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</si>
  <si>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</si>
  <si>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</si>
  <si>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</si>
  <si>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</si>
  <si>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</si>
  <si>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</si>
  <si>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</si>
  <si>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</si>
  <si>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</si>
  <si>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</si>
  <si>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</si>
  <si>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</si>
  <si>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</si>
  <si>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</si>
  <si>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</si>
  <si>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</si>
  <si>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</si>
  <si>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</si>
  <si>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</si>
  <si>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</si>
  <si>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</si>
  <si>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</si>
  <si>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</si>
  <si>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</si>
  <si>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</si>
  <si>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</si>
  <si>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</si>
  <si>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</si>
  <si>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</si>
  <si>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</si>
  <si>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</si>
  <si>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</si>
  <si>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</si>
  <si>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</si>
  <si>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</si>
  <si>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</si>
  <si>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</si>
  <si>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</si>
  <si>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</si>
  <si>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</si>
  <si>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</si>
  <si>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</si>
  <si>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</si>
  <si>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</si>
  <si>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</si>
  <si>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</si>
  <si>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</si>
  <si>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</si>
  <si>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</si>
  <si>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</si>
  <si>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</si>
  <si>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</si>
  <si>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</si>
  <si>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</si>
  <si>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</si>
  <si>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</si>
  <si>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</si>
  <si>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</si>
  <si>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</si>
  <si>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</si>
  <si>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</si>
  <si>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</si>
  <si>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</si>
  <si>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</si>
  <si>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</si>
  <si>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</si>
  <si>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</si>
  <si>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</si>
  <si>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</si>
  <si>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</si>
  <si>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</si>
  <si>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</si>
  <si>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</si>
  <si>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</si>
  <si>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</si>
  <si>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</si>
  <si>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</si>
  <si>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</si>
  <si>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</si>
  <si>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</si>
  <si>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</si>
  <si>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</si>
  <si>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</si>
  <si>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</si>
  <si>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</si>
  <si>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</si>
  <si>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</si>
  <si>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</si>
  <si>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</si>
  <si>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</si>
  <si>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</si>
  <si>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</si>
  <si>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</si>
  <si>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</si>
  <si>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</si>
  <si>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</si>
  <si>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</si>
  <si>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</si>
  <si>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</si>
  <si>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</si>
  <si>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</si>
  <si>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</si>
  <si>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</si>
  <si>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</si>
  <si>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</si>
  <si>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</si>
  <si>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</si>
  <si>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</si>
  <si>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</si>
  <si>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</si>
  <si>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</si>
  <si>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</si>
  <si>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</si>
  <si>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</si>
  <si>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</si>
  <si>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</si>
  <si>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</si>
  <si>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</si>
  <si>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</si>
  <si>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</si>
  <si>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</si>
  <si>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</si>
  <si>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</si>
  <si>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</si>
  <si>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</si>
  <si>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</si>
  <si>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</si>
  <si>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</si>
  <si>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</si>
  <si>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</si>
  <si>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</si>
  <si>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</si>
  <si>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</si>
  <si>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</si>
  <si>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</si>
  <si>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</si>
  <si>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</si>
  <si>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</si>
  <si>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</si>
  <si>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</si>
  <si>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</si>
  <si>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</si>
  <si>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</si>
  <si>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</si>
  <si>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</si>
  <si>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</si>
  <si>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</si>
  <si>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</si>
  <si>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</si>
  <si>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</si>
  <si>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</si>
  <si>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</si>
  <si>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</si>
  <si>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</si>
  <si>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</si>
  <si>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</si>
  <si>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</si>
  <si>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</si>
  <si>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</si>
  <si>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</si>
  <si>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</si>
  <si>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</si>
  <si>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</si>
  <si>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</si>
  <si>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</si>
  <si>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</si>
  <si>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</si>
  <si>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</si>
  <si>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</si>
  <si>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</si>
  <si>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</si>
  <si>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</si>
  <si>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</si>
  <si>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</si>
  <si>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</si>
  <si>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</si>
  <si>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</si>
  <si>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</si>
  <si>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</si>
  <si>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</si>
  <si>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</si>
  <si>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</si>
  <si>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</si>
  <si>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</si>
  <si>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</si>
  <si>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</si>
  <si>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</si>
  <si>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</si>
  <si>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</si>
  <si>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</si>
  <si>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</si>
  <si>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</si>
  <si>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</si>
  <si>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</si>
  <si>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</si>
  <si>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</si>
  <si>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</si>
  <si>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</si>
  <si>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</si>
  <si>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</si>
  <si>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</si>
  <si>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</si>
  <si>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</si>
  <si>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</si>
  <si>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</si>
  <si>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</si>
  <si>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</si>
  <si>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</si>
  <si>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</si>
  <si>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</si>
  <si>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</si>
  <si>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</si>
  <si>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</si>
  <si>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</si>
  <si>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</si>
  <si>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</si>
  <si>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</si>
  <si>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</si>
  <si>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</si>
  <si>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</si>
  <si>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</si>
  <si>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</si>
  <si>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</si>
  <si>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</si>
  <si>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</si>
  <si>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</si>
  <si>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</si>
  <si>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</si>
  <si>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</si>
  <si>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</si>
  <si>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</si>
  <si>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</si>
  <si>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</si>
  <si>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</si>
  <si>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</si>
  <si>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</si>
  <si>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</si>
  <si>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</si>
  <si>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</si>
  <si>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</si>
  <si>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</si>
  <si>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</si>
  <si>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</si>
  <si>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</si>
  <si>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</si>
  <si>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</si>
  <si>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</si>
  <si>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</si>
  <si>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</si>
  <si>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</si>
  <si>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</si>
  <si>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</si>
  <si>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</si>
  <si>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</si>
  <si>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</si>
  <si>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</si>
  <si>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</si>
  <si>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</si>
  <si>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</si>
  <si>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</si>
  <si>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</si>
  <si>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</si>
  <si>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</si>
  <si>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</si>
  <si>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</si>
  <si>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</si>
  <si>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</si>
  <si>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</si>
  <si>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</si>
  <si>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</si>
  <si>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</si>
  <si>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</si>
  <si>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</si>
  <si>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</si>
  <si>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</si>
  <si>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</si>
  <si>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</si>
  <si>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</si>
  <si>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</si>
  <si>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</si>
  <si>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</si>
  <si>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</si>
  <si>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</si>
  <si>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</si>
  <si>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</si>
  <si>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</si>
  <si>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</si>
  <si>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</si>
  <si>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</si>
  <si>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</si>
  <si>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</si>
  <si>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</si>
  <si>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</si>
  <si>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</si>
  <si>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</si>
  <si>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</si>
  <si>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</si>
  <si>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</si>
  <si>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</si>
  <si>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</si>
  <si>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</si>
  <si>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</si>
  <si>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</si>
  <si>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</si>
  <si>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</si>
  <si>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</si>
  <si>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</si>
  <si>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</si>
  <si>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</si>
  <si>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</si>
  <si>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</si>
  <si>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</si>
  <si>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</si>
  <si>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</si>
  <si>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</si>
  <si>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</si>
  <si>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</si>
  <si>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</si>
  <si>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</si>
  <si>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</si>
  <si>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</si>
  <si>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</si>
  <si>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</si>
  <si>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</si>
  <si>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</si>
  <si>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</si>
  <si>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</si>
  <si>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</si>
  <si>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</si>
  <si>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</si>
  <si>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</si>
  <si>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</si>
  <si>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</si>
  <si>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</si>
  <si>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</si>
  <si>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</si>
  <si>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</si>
  <si>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</si>
  <si>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</si>
  <si>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</si>
  <si>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</si>
  <si>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</si>
  <si>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</si>
  <si>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</si>
  <si>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</si>
  <si>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</si>
  <si>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</si>
  <si>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</si>
  <si>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</si>
  <si>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</si>
  <si>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</si>
  <si>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</si>
  <si>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</si>
  <si>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</si>
  <si>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</si>
  <si>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</si>
  <si>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</si>
  <si>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</si>
  <si>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</si>
  <si>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</si>
  <si>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</si>
  <si>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</si>
  <si>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</si>
  <si>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</si>
  <si>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</si>
  <si>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</si>
  <si>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</si>
  <si>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</si>
  <si>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</si>
  <si>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</si>
  <si>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</si>
  <si>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</si>
  <si>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</si>
  <si>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</si>
  <si>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</si>
  <si>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</si>
  <si>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</si>
  <si>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</si>
  <si>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</si>
  <si>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</si>
  <si>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</si>
  <si>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</si>
  <si>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</si>
  <si>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</si>
  <si>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</si>
  <si>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</si>
  <si>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</si>
  <si>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</si>
  <si>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</si>
  <si>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</si>
  <si>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</si>
  <si>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</si>
  <si>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</si>
  <si>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</si>
  <si>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</si>
  <si>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</si>
  <si>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</si>
  <si>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</si>
  <si>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</si>
  <si>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</si>
  <si>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</si>
  <si>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</si>
  <si>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</si>
  <si>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</si>
  <si>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</si>
  <si>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</si>
  <si>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</si>
  <si>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</si>
  <si>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</si>
  <si>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</si>
  <si>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</si>
  <si>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</si>
  <si>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</si>
  <si>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</si>
  <si>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</si>
  <si>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</si>
  <si>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</si>
  <si>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</si>
  <si>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</si>
  <si>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</si>
  <si>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</si>
  <si>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</si>
  <si>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</si>
  <si>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</si>
  <si>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</si>
  <si>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</si>
  <si>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</si>
  <si>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</si>
  <si>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</si>
  <si>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</si>
  <si>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</si>
  <si>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</si>
  <si>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</si>
  <si>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</si>
  <si>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</si>
  <si>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</si>
  <si>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</si>
  <si>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</si>
  <si>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</si>
  <si>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</si>
  <si>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</si>
  <si>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</si>
  <si>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</si>
  <si>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</si>
  <si>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</si>
  <si>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</si>
  <si>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</si>
  <si>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</si>
  <si>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</si>
  <si>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</si>
  <si>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</si>
  <si>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</si>
  <si>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</si>
  <si>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</si>
  <si>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</si>
  <si>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</si>
  <si>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</si>
  <si>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</si>
  <si>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</si>
  <si>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</si>
  <si>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</si>
  <si>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</si>
  <si>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</si>
  <si>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</si>
  <si>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</si>
  <si>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</si>
  <si>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</si>
  <si>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</si>
  <si>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</si>
  <si>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</si>
  <si>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</si>
  <si>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</si>
  <si>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</si>
  <si>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</si>
  <si>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</si>
  <si>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</si>
  <si>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</si>
  <si>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</si>
  <si>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</si>
  <si>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</si>
  <si>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</si>
  <si>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</si>
  <si>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</si>
  <si>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</si>
  <si>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</si>
  <si>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</si>
  <si>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</si>
  <si>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</si>
  <si>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</si>
  <si>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</si>
  <si>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</si>
  <si>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</si>
  <si>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</si>
  <si>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</si>
  <si>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</si>
  <si>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</si>
  <si>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</si>
  <si>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</si>
  <si>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</si>
  <si>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</si>
  <si>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</si>
  <si>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</si>
  <si>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</si>
  <si>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</si>
  <si>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</si>
  <si>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</si>
  <si>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</si>
  <si>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</si>
  <si>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</si>
  <si>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</si>
  <si>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</si>
  <si>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</si>
  <si>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</si>
  <si>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</si>
  <si>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</si>
  <si>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</si>
  <si>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</si>
  <si>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</si>
  <si>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</si>
  <si>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</si>
  <si>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</si>
  <si>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</si>
  <si>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</si>
  <si>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</si>
  <si>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</si>
  <si>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</si>
  <si>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</si>
  <si>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</si>
  <si>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</si>
  <si>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</si>
  <si>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</si>
  <si>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</si>
  <si>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</si>
  <si>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</si>
  <si>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</si>
  <si>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</si>
  <si>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</si>
  <si>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</si>
  <si>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</si>
  <si>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</si>
  <si>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</si>
  <si>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</si>
  <si>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</si>
  <si>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</si>
  <si>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</si>
  <si>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</si>
  <si>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</si>
  <si>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</si>
  <si>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</si>
  <si>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</si>
  <si>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</si>
  <si>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</si>
  <si>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</si>
  <si>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</si>
  <si>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</si>
  <si>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</si>
  <si>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</si>
  <si>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</si>
  <si>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</si>
  <si>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</si>
  <si>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</si>
  <si>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</si>
  <si>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</si>
  <si>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</si>
  <si>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</si>
  <si>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</si>
  <si>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</si>
  <si>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</si>
  <si>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</si>
  <si>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</si>
  <si>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</si>
  <si>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</si>
  <si>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</si>
  <si>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</si>
  <si>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</si>
  <si>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</si>
  <si>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</si>
  <si>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</si>
  <si>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</si>
  <si>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</si>
  <si>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</si>
  <si>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</si>
  <si>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</si>
  <si>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</si>
  <si>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</si>
  <si>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</si>
  <si>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</si>
  <si>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</si>
  <si>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</si>
  <si>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</si>
  <si>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</si>
  <si>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</si>
  <si>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</si>
  <si>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</si>
  <si>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</si>
  <si>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</si>
  <si>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</si>
  <si>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</si>
  <si>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</si>
  <si>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</si>
  <si>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</si>
  <si>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</si>
  <si>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</si>
  <si>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</si>
  <si>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</si>
  <si>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</si>
  <si>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</si>
  <si>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</si>
  <si>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</si>
  <si>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</si>
  <si>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</si>
  <si>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</si>
  <si>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</si>
  <si>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</si>
  <si>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</si>
  <si>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</si>
  <si>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</si>
  <si>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</si>
  <si>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</si>
  <si>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</si>
  <si>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</si>
  <si>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</si>
  <si>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</si>
  <si>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</si>
  <si>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</si>
  <si>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</si>
  <si>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</si>
  <si>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</si>
  <si>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</si>
  <si>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</si>
  <si>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</si>
  <si>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</si>
  <si>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</si>
  <si>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</si>
  <si>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</si>
  <si>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</si>
  <si>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</si>
  <si>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</si>
  <si>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</si>
  <si>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</si>
  <si>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</si>
  <si>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</si>
  <si>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</si>
  <si>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</si>
  <si>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</si>
  <si>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</si>
  <si>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</si>
  <si>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</si>
  <si>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</si>
  <si>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</si>
  <si>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</si>
  <si>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</si>
  <si>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</si>
  <si>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</si>
  <si>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</si>
  <si>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</si>
  <si>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</si>
  <si>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</si>
  <si>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</si>
  <si>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</si>
  <si>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</si>
  <si>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</si>
  <si>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</si>
  <si>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</si>
  <si>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</si>
  <si>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</si>
  <si>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</si>
  <si>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</si>
  <si>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</si>
  <si>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</si>
  <si>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</si>
  <si>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</si>
  <si>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</si>
  <si>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</si>
  <si>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</si>
  <si>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</si>
  <si>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</si>
  <si>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</si>
  <si>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</si>
  <si>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</si>
  <si>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</si>
  <si>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</si>
  <si>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</si>
  <si>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</si>
  <si>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</si>
  <si>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</si>
  <si>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</si>
  <si>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</si>
  <si>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</si>
  <si>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</si>
  <si>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</si>
  <si>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</si>
  <si>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</si>
  <si>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</si>
  <si>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</si>
  <si>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</si>
  <si>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</si>
  <si>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</si>
  <si>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</si>
  <si>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</si>
  <si>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</si>
  <si>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</si>
  <si>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</si>
  <si>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</si>
  <si>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</si>
  <si>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</si>
  <si>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</si>
  <si>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</si>
  <si>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</si>
  <si>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</si>
  <si>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</si>
  <si>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</si>
  <si>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</si>
  <si>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</si>
  <si>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</si>
  <si>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</si>
  <si>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</si>
  <si>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</si>
  <si>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</si>
  <si>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</si>
  <si>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</si>
  <si>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</si>
  <si>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</si>
  <si>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</si>
  <si>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</si>
  <si>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</si>
  <si>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</si>
  <si>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</si>
  <si>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</si>
  <si>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</si>
  <si>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</si>
  <si>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</si>
  <si>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</si>
  <si>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</si>
  <si>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</si>
  <si>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</si>
  <si>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</si>
  <si>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</si>
  <si>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</si>
  <si>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</si>
  <si>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</si>
  <si>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</si>
  <si>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</si>
  <si>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</si>
  <si>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</si>
  <si>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</si>
  <si>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</si>
  <si>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</si>
  <si>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</si>
  <si>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</si>
  <si>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</si>
  <si>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</si>
  <si>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</si>
  <si>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</si>
  <si>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</si>
  <si>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</si>
  <si>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</si>
  <si>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</si>
  <si>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</si>
  <si>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</si>
  <si>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</si>
  <si>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</si>
  <si>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</si>
  <si>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</si>
  <si>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</si>
  <si>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</si>
  <si>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</si>
  <si>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</si>
  <si>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</si>
  <si>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</si>
  <si>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</si>
  <si>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</si>
  <si>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</si>
  <si>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</si>
  <si>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</si>
  <si>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</si>
  <si>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</si>
  <si>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</si>
  <si>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</si>
  <si>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</si>
  <si>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</si>
  <si>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</si>
  <si>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</si>
  <si>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</si>
  <si>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</si>
  <si>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</si>
  <si>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</si>
  <si>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</si>
  <si>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</si>
  <si>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</si>
  <si>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</si>
  <si>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</si>
  <si>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</si>
  <si>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</si>
  <si>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</si>
  <si>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</si>
  <si>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</si>
  <si>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</si>
  <si>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</si>
  <si>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</si>
  <si>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</si>
  <si>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</si>
  <si>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</si>
  <si>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</si>
  <si>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</si>
  <si>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</si>
  <si>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</si>
  <si>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</si>
  <si>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</si>
  <si>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</si>
  <si>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</si>
  <si>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</si>
  <si>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</si>
  <si>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</si>
  <si>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</si>
  <si>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</si>
  <si>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</si>
  <si>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</si>
  <si>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</si>
  <si>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</si>
  <si>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</si>
  <si>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</si>
  <si>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</si>
  <si>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</si>
  <si>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</si>
  <si>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</si>
  <si>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</si>
  <si>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</si>
  <si>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</si>
  <si>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</si>
  <si>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</si>
  <si>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</si>
  <si>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</si>
  <si>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</si>
  <si>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</si>
  <si>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</si>
  <si>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</si>
  <si>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</si>
  <si>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</si>
  <si>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</si>
  <si>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</si>
  <si>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</si>
  <si>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</si>
  <si>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</si>
  <si>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</si>
  <si>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</si>
  <si>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</si>
  <si>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</si>
  <si>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</si>
  <si>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</si>
  <si>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</si>
  <si>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</si>
  <si>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</si>
  <si>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</si>
  <si>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</si>
  <si>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</si>
  <si>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</si>
  <si>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</si>
  <si>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</si>
  <si>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</si>
  <si>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</si>
  <si>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</si>
  <si>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</si>
  <si>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</si>
  <si>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</si>
  <si>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</si>
  <si>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</si>
  <si>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</si>
  <si>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</si>
  <si>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</si>
  <si>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</si>
  <si>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</si>
  <si>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</si>
  <si>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</si>
  <si>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</si>
  <si>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</si>
  <si>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</si>
  <si>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</si>
  <si>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</si>
  <si>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</si>
  <si>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</si>
  <si>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</si>
  <si>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</si>
  <si>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</si>
  <si>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</si>
  <si>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</si>
  <si>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</si>
  <si>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</si>
  <si>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</si>
  <si>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</si>
  <si>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</si>
  <si>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</si>
  <si>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</si>
  <si>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</si>
  <si>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</si>
  <si>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</si>
  <si>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</si>
  <si>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</si>
  <si>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</si>
  <si>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</si>
  <si>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</si>
  <si>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</si>
  <si>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</si>
  <si>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</si>
  <si>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</si>
  <si>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</si>
  <si>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</si>
  <si>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</si>
  <si>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</si>
  <si>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</si>
  <si>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</si>
  <si>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</si>
  <si>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</si>
  <si>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</si>
  <si>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</si>
  <si>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</si>
  <si>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</si>
  <si>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</si>
  <si>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</si>
  <si>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</si>
  <si>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</si>
  <si>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</si>
  <si>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</si>
  <si>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</si>
  <si>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</si>
  <si>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</si>
  <si>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</si>
  <si>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</si>
  <si>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</si>
  <si>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</si>
  <si>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</si>
  <si>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</si>
  <si>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</si>
  <si>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</si>
  <si>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</si>
  <si>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</si>
  <si>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</si>
  <si>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</si>
  <si>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</si>
  <si>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</si>
  <si>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</si>
  <si>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</si>
  <si>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</si>
  <si>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</si>
  <si>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</si>
  <si>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</si>
  <si>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</si>
  <si>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</si>
  <si>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</si>
  <si>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</si>
  <si>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</si>
  <si>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</si>
  <si>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</si>
  <si>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</si>
  <si>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</si>
  <si>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</si>
  <si>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</si>
  <si>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</si>
  <si>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</si>
  <si>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</si>
  <si>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</si>
  <si>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</si>
  <si>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</si>
  <si>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</si>
  <si>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</si>
  <si>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</si>
  <si>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</si>
  <si>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</si>
  <si>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</si>
  <si>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</si>
  <si>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</si>
  <si>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</si>
  <si>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</si>
  <si>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</si>
  <si>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</si>
  <si>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</si>
  <si>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</si>
  <si>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</si>
  <si>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</si>
  <si>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</si>
  <si>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</si>
  <si>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</si>
  <si>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</si>
  <si>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</si>
  <si>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</si>
  <si>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</si>
  <si>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</si>
  <si>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</si>
  <si>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</si>
  <si>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</si>
  <si>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</si>
  <si>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</si>
  <si>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</si>
  <si>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</si>
  <si>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</si>
  <si>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</si>
  <si>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</si>
  <si>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</si>
  <si>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</si>
  <si>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</si>
  <si>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</si>
  <si>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</si>
  <si>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</si>
  <si>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</si>
  <si>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</si>
  <si>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</si>
  <si>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</si>
  <si>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</si>
  <si>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</si>
  <si>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</si>
  <si>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</si>
  <si>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</si>
  <si>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</si>
  <si>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</si>
  <si>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</si>
  <si>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</si>
  <si>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</si>
  <si>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</si>
  <si>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</si>
  <si>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</si>
  <si>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</si>
  <si>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</si>
  <si>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</si>
  <si>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</si>
  <si>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</si>
  <si>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</si>
  <si>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</si>
  <si>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</si>
  <si>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</si>
  <si>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</si>
  <si>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</si>
  <si>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</si>
  <si>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</si>
  <si>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</si>
  <si>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</si>
  <si>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</si>
  <si>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</si>
  <si>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</si>
  <si>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</si>
  <si>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</si>
  <si>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</si>
  <si>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</si>
  <si>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</si>
  <si>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</si>
  <si>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</si>
  <si>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</si>
  <si>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</si>
  <si>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</si>
  <si>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</si>
  <si>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</si>
  <si>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</si>
  <si>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</si>
  <si>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</si>
  <si>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</si>
  <si>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</si>
  <si>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</si>
  <si>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</si>
  <si>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</si>
  <si>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</si>
  <si>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</si>
  <si>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</si>
  <si>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</si>
  <si>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</si>
  <si>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</si>
  <si>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</si>
  <si>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</si>
  <si>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</si>
  <si>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</si>
  <si>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</si>
  <si>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</si>
  <si>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</si>
  <si>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</si>
  <si>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</si>
  <si>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</si>
  <si>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</si>
  <si>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</si>
  <si>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</si>
  <si>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</si>
  <si>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</si>
  <si>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</si>
  <si>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</si>
  <si>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</si>
  <si>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</si>
  <si>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</si>
  <si>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</si>
  <si>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</si>
  <si>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</si>
  <si>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</si>
  <si>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</si>
  <si>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</si>
  <si>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</si>
  <si>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</si>
  <si>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</si>
  <si>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</si>
  <si>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</si>
  <si>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</si>
  <si>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</si>
  <si>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</si>
  <si>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</si>
  <si>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</si>
  <si>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</si>
  <si>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</si>
  <si>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</si>
  <si>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</si>
  <si>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</si>
  <si>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</si>
  <si>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</si>
  <si>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</si>
  <si>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</si>
  <si>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</si>
  <si>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</si>
  <si>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</si>
  <si>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</si>
  <si>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</si>
  <si>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</si>
  <si>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</si>
  <si>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</si>
  <si>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</si>
  <si>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</si>
  <si>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</si>
  <si>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</si>
  <si>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</si>
  <si>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</si>
  <si>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</si>
  <si>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</si>
  <si>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</si>
  <si>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</si>
  <si>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</si>
  <si>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</si>
  <si>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</si>
  <si>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</si>
  <si>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</si>
  <si>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</si>
  <si>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</si>
  <si>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</si>
  <si>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</si>
  <si>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</si>
  <si>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</si>
  <si>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</si>
  <si>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</si>
  <si>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</si>
  <si>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</si>
  <si>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</si>
  <si>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</si>
  <si>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</si>
  <si>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</si>
  <si>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</si>
  <si>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</si>
  <si>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</si>
  <si>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</si>
  <si>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</si>
  <si>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</si>
  <si>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</si>
  <si>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</si>
  <si>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</si>
  <si>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</si>
  <si>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</si>
  <si>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</si>
  <si>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</si>
  <si>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</si>
  <si>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</si>
  <si>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</si>
  <si>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</si>
  <si>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</si>
  <si>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</si>
  <si>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</si>
  <si>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</si>
  <si>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</si>
  <si>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</si>
  <si>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</si>
  <si>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</si>
  <si>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</si>
  <si>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</si>
  <si>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</si>
  <si>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</si>
  <si>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</si>
  <si>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</si>
  <si>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</si>
  <si>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</si>
  <si>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</si>
  <si>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</si>
  <si>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</si>
  <si>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</si>
  <si>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</si>
  <si>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</si>
  <si>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</si>
  <si>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</si>
  <si>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</si>
  <si>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</si>
  <si>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</si>
  <si>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</si>
  <si>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</si>
  <si>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</si>
  <si>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</si>
  <si>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</si>
  <si>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</si>
  <si>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</si>
  <si>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</si>
  <si>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</si>
  <si>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</si>
  <si>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</si>
  <si>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</si>
  <si>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</si>
  <si>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</si>
  <si>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</si>
  <si>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</si>
  <si>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</si>
  <si>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</si>
  <si>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</si>
  <si>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</si>
  <si>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</si>
  <si>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</si>
  <si>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</si>
  <si>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</si>
  <si>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</si>
  <si>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</si>
  <si>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</si>
  <si>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</si>
  <si>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</si>
  <si>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</si>
  <si>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</si>
  <si>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</si>
  <si>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</si>
  <si>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</si>
  <si>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</si>
  <si>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</si>
  <si>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</si>
  <si>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</si>
  <si>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</si>
  <si>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</si>
  <si>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</si>
  <si>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</si>
  <si>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</si>
  <si>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</si>
  <si>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</si>
  <si>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</si>
  <si>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</si>
  <si>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</si>
  <si>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</si>
  <si>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</si>
  <si>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</si>
  <si>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</si>
  <si>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</si>
  <si>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</si>
  <si>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</si>
  <si>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</si>
  <si>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</si>
  <si>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</si>
  <si>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</si>
  <si>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</si>
  <si>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</si>
  <si>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</si>
  <si>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</si>
  <si>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</si>
  <si>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</si>
  <si>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</si>
  <si>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</si>
  <si>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</si>
  <si>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</si>
  <si>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</si>
  <si>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</si>
  <si>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</si>
  <si>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</si>
  <si>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</si>
  <si>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</si>
  <si>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</si>
  <si>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</si>
  <si>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</si>
  <si>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</si>
  <si>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</si>
  <si>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</si>
  <si>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</si>
  <si>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</si>
  <si>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</si>
  <si>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</si>
  <si>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</si>
  <si>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</si>
  <si>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</si>
  <si>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</si>
  <si>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</si>
  <si>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</si>
  <si>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</si>
  <si>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</si>
  <si>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</si>
  <si>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</si>
  <si>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</si>
  <si>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</si>
  <si>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</si>
  <si>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</si>
  <si>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</si>
  <si>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</si>
  <si>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</si>
  <si>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</si>
  <si>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</si>
  <si>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</si>
  <si>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</si>
  <si>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</si>
  <si>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</si>
  <si>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</si>
  <si>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</si>
  <si>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</si>
  <si>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</si>
  <si>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</si>
  <si>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</si>
  <si>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</si>
  <si>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</si>
  <si>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</si>
  <si>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</si>
  <si>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</si>
  <si>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</si>
  <si>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</si>
  <si>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</si>
  <si>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</si>
  <si>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</si>
  <si>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</si>
  <si>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</si>
  <si>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</si>
  <si>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</si>
  <si>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</si>
  <si>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</si>
  <si>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</si>
  <si>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</si>
  <si>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</si>
  <si>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</si>
  <si>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</si>
  <si>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</si>
  <si>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</si>
  <si>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</si>
  <si>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</si>
  <si>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</si>
  <si>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</si>
  <si>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</si>
  <si>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</si>
  <si>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</si>
  <si>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</si>
  <si>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</si>
  <si>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</si>
  <si>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</si>
  <si>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</si>
  <si>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</si>
  <si>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</si>
  <si>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</si>
  <si>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</si>
  <si>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</si>
  <si>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</si>
  <si>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</si>
  <si>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</si>
  <si>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</si>
  <si>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</si>
  <si>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</si>
  <si>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</si>
  <si>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</si>
  <si>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</si>
  <si>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</si>
  <si>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</si>
  <si>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</si>
  <si>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</si>
  <si>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</si>
  <si>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</si>
  <si>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</si>
  <si>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</si>
  <si>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</si>
  <si>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</si>
  <si>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</si>
  <si>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</si>
  <si>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</si>
  <si>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</si>
  <si>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</si>
  <si>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</si>
  <si>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</si>
  <si>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</si>
  <si>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</si>
  <si>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</si>
  <si>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</si>
  <si>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</si>
  <si>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</si>
  <si>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</si>
  <si>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</si>
  <si>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</si>
  <si>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</si>
  <si>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</si>
  <si>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</si>
  <si>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</si>
  <si>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</si>
  <si>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</si>
  <si>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</si>
  <si>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</si>
  <si>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</si>
  <si>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</si>
  <si>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</si>
  <si>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</si>
  <si>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</si>
  <si>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</si>
  <si>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</si>
  <si>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</si>
  <si>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</si>
  <si>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</si>
  <si>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</si>
  <si>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</si>
  <si>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</si>
  <si>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</si>
  <si>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</si>
  <si>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</si>
  <si>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</si>
  <si>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</si>
  <si>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</si>
  <si>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</si>
  <si>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</si>
  <si>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</si>
  <si>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</si>
  <si>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</si>
  <si>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</si>
  <si>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</si>
  <si>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</si>
  <si>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</si>
  <si>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</si>
  <si>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</si>
  <si>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</si>
  <si>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</si>
  <si>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</si>
  <si>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</si>
  <si>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</si>
  <si>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</si>
  <si>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</si>
  <si>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</si>
  <si>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</si>
  <si>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</si>
  <si>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</si>
  <si>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</si>
  <si>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</si>
  <si>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</si>
  <si>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</si>
  <si>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</si>
  <si>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</si>
  <si>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</si>
  <si>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</si>
  <si>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</si>
  <si>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</si>
  <si>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</si>
  <si>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</si>
  <si>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</si>
  <si>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</si>
  <si>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</si>
  <si>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</si>
  <si>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</si>
  <si>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</si>
  <si>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</si>
  <si>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</si>
  <si>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</si>
  <si>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</si>
  <si>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</si>
  <si>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</si>
  <si>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</si>
  <si>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</si>
  <si>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</si>
  <si>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</si>
  <si>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</si>
  <si>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</si>
  <si>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</si>
  <si>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</si>
  <si>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</si>
  <si>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</si>
  <si>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</si>
  <si>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</si>
  <si>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</si>
  <si>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</si>
  <si>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</si>
  <si>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</si>
  <si>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</si>
  <si>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</si>
  <si>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</si>
  <si>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</si>
  <si>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</si>
  <si>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</si>
  <si>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</si>
  <si>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</si>
  <si>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</si>
  <si>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</si>
  <si>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</si>
  <si>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</si>
  <si>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</si>
  <si>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</si>
  <si>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</si>
  <si>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</si>
  <si>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</si>
  <si>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</si>
  <si>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</si>
  <si>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</si>
  <si>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</si>
  <si>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</si>
  <si>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</si>
  <si>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</si>
  <si>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</si>
  <si>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</si>
  <si>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</si>
  <si>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</si>
  <si>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</si>
  <si>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</si>
  <si>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</si>
  <si>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</si>
  <si>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</si>
  <si>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</si>
  <si>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</si>
  <si>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</si>
  <si>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</si>
  <si>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</si>
  <si>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</si>
  <si>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</si>
  <si>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</si>
  <si>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</si>
  <si>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</si>
  <si>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</si>
  <si>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</si>
  <si>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</si>
  <si>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</si>
  <si>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</si>
  <si>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</si>
  <si>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</si>
  <si>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</si>
  <si>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</si>
  <si>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</si>
  <si>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</si>
  <si>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</si>
  <si>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</si>
  <si>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</si>
  <si>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</si>
  <si>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</si>
  <si>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</si>
  <si>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</si>
  <si>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</si>
  <si>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</si>
  <si>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</si>
  <si>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</si>
  <si>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</si>
  <si>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</si>
  <si>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</si>
  <si>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</si>
  <si>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</si>
  <si>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</si>
  <si>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</si>
  <si>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</si>
  <si>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</si>
  <si>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</si>
  <si>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</si>
  <si>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</si>
  <si>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</si>
  <si>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</si>
  <si>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</si>
  <si>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</si>
  <si>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</si>
  <si>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</si>
  <si>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</si>
  <si>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</si>
  <si>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</si>
  <si>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</si>
  <si>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</si>
  <si>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</si>
  <si>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</si>
  <si>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</si>
  <si>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</si>
  <si>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</si>
  <si>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</si>
  <si>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</si>
  <si>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</si>
  <si>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</si>
  <si>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</si>
  <si>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</si>
  <si>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</si>
  <si>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</si>
  <si>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</si>
  <si>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</si>
  <si>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</si>
  <si>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</si>
  <si>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</si>
  <si>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</si>
  <si>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</si>
  <si>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</si>
  <si>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</si>
  <si>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</si>
  <si>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</si>
  <si>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</si>
  <si>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</si>
  <si>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</si>
  <si>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</si>
  <si>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</si>
  <si>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</si>
  <si>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</si>
  <si>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</si>
  <si>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</si>
  <si>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</si>
  <si>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</si>
  <si>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</si>
  <si>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</si>
  <si>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</si>
  <si>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</si>
  <si>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</si>
  <si>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</si>
  <si>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</si>
  <si>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</si>
  <si>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</si>
  <si>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</si>
  <si>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</si>
  <si>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</si>
  <si>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</si>
  <si>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</si>
  <si>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</si>
  <si>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</si>
  <si>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</si>
  <si>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</si>
  <si>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</si>
  <si>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</si>
  <si>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</si>
  <si>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</si>
  <si>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</si>
  <si>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</si>
  <si>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</si>
  <si>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</si>
  <si>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</si>
  <si>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</si>
  <si>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</si>
  <si>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</si>
  <si>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</si>
  <si>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</si>
  <si>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</si>
  <si>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</si>
  <si>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</si>
  <si>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</si>
  <si>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</si>
  <si>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</si>
  <si>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</si>
  <si>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</si>
  <si>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</si>
  <si>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</si>
  <si>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</si>
  <si>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</si>
  <si>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</si>
  <si>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</si>
  <si>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</si>
  <si>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</si>
  <si>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</si>
  <si>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</si>
  <si>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</si>
  <si>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</si>
  <si>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</si>
  <si>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</si>
  <si>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</si>
  <si>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</si>
  <si>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</si>
  <si>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</si>
  <si>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</si>
  <si>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</si>
  <si>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</si>
  <si>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</si>
  <si>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</si>
  <si>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</si>
  <si>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</si>
  <si>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</si>
  <si>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</si>
  <si>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</si>
  <si>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</si>
  <si>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</si>
  <si>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</si>
  <si>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</si>
  <si>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</si>
  <si>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</si>
  <si>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</si>
  <si>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</si>
  <si>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</si>
  <si>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</si>
  <si>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</si>
  <si>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</si>
  <si>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</si>
  <si>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</si>
  <si>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</si>
  <si>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</si>
  <si>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</si>
  <si>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</si>
  <si>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</si>
  <si>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</si>
  <si>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</si>
  <si>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</si>
  <si>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</si>
  <si>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</si>
  <si>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</si>
  <si>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</si>
  <si>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</si>
  <si>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</si>
  <si>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</si>
  <si>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</si>
  <si>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</si>
  <si>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</si>
  <si>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</si>
  <si>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</si>
  <si>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</si>
  <si>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</si>
  <si>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</si>
  <si>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</si>
  <si>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</si>
  <si>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</si>
  <si>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</si>
  <si>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</si>
  <si>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</si>
  <si>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</si>
  <si>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</si>
  <si>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</si>
  <si>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</si>
  <si>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</si>
  <si>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</si>
  <si>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</si>
  <si>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</si>
  <si>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</si>
  <si>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</si>
  <si>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</si>
  <si>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</si>
  <si>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</si>
  <si>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</si>
  <si>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</si>
  <si>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</si>
  <si>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</si>
  <si>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</si>
  <si>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</si>
  <si>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</si>
  <si>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</si>
  <si>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</si>
  <si>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</si>
  <si>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</si>
  <si>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</si>
  <si>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</si>
  <si>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</si>
  <si>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</si>
  <si>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</si>
  <si>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</si>
  <si>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</si>
  <si>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</si>
  <si>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</si>
  <si>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</si>
  <si>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</si>
  <si>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</si>
  <si>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</si>
  <si>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</si>
  <si>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</si>
  <si>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</si>
  <si>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</si>
  <si>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</si>
  <si>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</si>
  <si>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</si>
  <si>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</si>
  <si>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</si>
  <si>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</si>
  <si>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</si>
  <si>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</si>
  <si>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</si>
  <si>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</si>
  <si>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</si>
  <si>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</si>
  <si>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</si>
  <si>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</si>
  <si>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</si>
  <si>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</si>
  <si>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</si>
  <si>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</si>
  <si>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</si>
  <si>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</si>
  <si>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</si>
  <si>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</si>
  <si>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</si>
  <si>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</si>
  <si>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</si>
  <si>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</si>
  <si>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</si>
  <si>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</si>
  <si>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</si>
  <si>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</si>
  <si>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</si>
  <si>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</si>
  <si>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</si>
  <si>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</si>
  <si>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</si>
  <si>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</si>
  <si>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</si>
  <si>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</si>
  <si>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</si>
  <si>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</si>
  <si>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</si>
  <si>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</si>
  <si>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</si>
  <si>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</si>
  <si>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</si>
  <si>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</si>
  <si>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</si>
  <si>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</si>
  <si>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</si>
  <si>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</si>
  <si>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</si>
  <si>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</si>
  <si>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</si>
  <si>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</si>
  <si>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</si>
  <si>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</si>
  <si>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</si>
  <si>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</si>
  <si>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</si>
  <si>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</si>
  <si>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</si>
  <si>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</si>
  <si>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</si>
  <si>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</si>
  <si>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</si>
  <si>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</si>
  <si>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</si>
  <si>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</si>
  <si>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</si>
  <si>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</si>
  <si>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</si>
  <si>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</si>
  <si>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</si>
  <si>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</si>
  <si>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</si>
  <si>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</si>
  <si>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</si>
  <si>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</si>
  <si>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</si>
  <si>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</si>
  <si>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</si>
  <si>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</si>
  <si>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</si>
  <si>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</si>
  <si>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</si>
  <si>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</si>
  <si>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</si>
  <si>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</si>
  <si>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</si>
  <si>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</si>
  <si>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</si>
  <si>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</si>
  <si>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</si>
  <si>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</si>
  <si>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</si>
  <si>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</si>
  <si>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</si>
  <si>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</si>
  <si>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</si>
  <si>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</si>
  <si>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</si>
  <si>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</si>
  <si>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</si>
  <si>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</si>
  <si>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</si>
  <si>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</si>
  <si>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</si>
  <si>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</si>
  <si>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</si>
  <si>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</si>
  <si>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</si>
  <si>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</si>
  <si>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</si>
  <si>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</si>
  <si>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</si>
  <si>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</si>
  <si>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</si>
  <si>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</si>
  <si>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</si>
  <si>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</si>
  <si>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</si>
  <si>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</si>
  <si>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</si>
  <si>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</si>
  <si>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</si>
  <si>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</si>
  <si>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</si>
  <si>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</si>
  <si>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</si>
  <si>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</si>
  <si>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</si>
  <si>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</si>
  <si>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</si>
  <si>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</si>
  <si>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</si>
  <si>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</si>
  <si>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</si>
  <si>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</si>
  <si>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</si>
  <si>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</si>
  <si>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</si>
  <si>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</si>
  <si>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</si>
  <si>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</si>
  <si>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</si>
  <si>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</si>
  <si>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</si>
  <si>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</si>
  <si>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</si>
  <si>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</si>
  <si>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</si>
  <si>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</si>
  <si>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</si>
  <si>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</si>
  <si>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</si>
  <si>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</si>
  <si>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</si>
  <si>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</si>
  <si>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</si>
  <si>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</si>
  <si>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</si>
  <si>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</si>
  <si>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</si>
  <si>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</si>
  <si>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</si>
  <si>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</si>
  <si>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</si>
  <si>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</si>
  <si>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</si>
  <si>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</si>
  <si>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</si>
  <si>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</si>
  <si>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</si>
  <si>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</si>
  <si>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</si>
  <si>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</si>
  <si>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</si>
  <si>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</si>
  <si>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</si>
  <si>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</si>
  <si>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</si>
  <si>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</si>
  <si>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</si>
  <si>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</si>
  <si>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</si>
  <si>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</si>
  <si>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</si>
  <si>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</si>
  <si>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</si>
  <si>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</si>
  <si>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</si>
  <si>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</si>
  <si>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</si>
  <si>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</si>
  <si>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</si>
  <si>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</si>
  <si>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</si>
  <si>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</si>
  <si>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</si>
  <si>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</si>
  <si>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</si>
  <si>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</si>
  <si>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</si>
  <si>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</si>
  <si>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</si>
  <si>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</si>
  <si>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</si>
  <si>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</si>
  <si>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</si>
  <si>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</si>
  <si>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</si>
  <si>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</si>
  <si>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</si>
  <si>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</si>
  <si>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</si>
  <si>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</si>
  <si>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</si>
  <si>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</si>
  <si>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</si>
  <si>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</si>
  <si>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</si>
  <si>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</si>
  <si>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</si>
  <si>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</si>
  <si>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</si>
  <si>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</si>
  <si>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</si>
  <si>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</si>
  <si>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</si>
  <si>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</si>
  <si>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</si>
  <si>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</si>
  <si>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</si>
  <si>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</si>
  <si>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</si>
  <si>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</si>
  <si>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</si>
  <si>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</si>
  <si>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</si>
  <si>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</si>
  <si>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</si>
  <si>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</si>
  <si>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</si>
  <si>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</si>
  <si>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</si>
  <si>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</si>
  <si>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</si>
  <si>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</si>
  <si>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</si>
  <si>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</si>
  <si>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</si>
  <si>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</si>
  <si>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</si>
  <si>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</si>
  <si>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</si>
  <si>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</si>
  <si>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</si>
  <si>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</si>
  <si>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</si>
  <si>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</si>
  <si>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</si>
  <si>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</si>
  <si>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</si>
  <si>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</si>
  <si>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</si>
  <si>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</si>
  <si>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</si>
  <si>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</si>
  <si>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</si>
  <si>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</si>
  <si>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</si>
  <si>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</si>
  <si>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</si>
  <si>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</si>
  <si>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</si>
  <si>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</si>
  <si>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</si>
  <si>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</si>
  <si>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</si>
  <si>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</si>
  <si>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</si>
  <si>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</si>
  <si>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</si>
  <si>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</si>
  <si>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</si>
  <si>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</si>
  <si>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</si>
  <si>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</si>
  <si>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</si>
  <si>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</si>
  <si>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</si>
  <si>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</si>
  <si>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</si>
  <si>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</si>
  <si>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</si>
  <si>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</si>
  <si>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</si>
  <si>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</si>
  <si>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</si>
  <si>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</si>
  <si>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</si>
  <si>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</si>
  <si>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</si>
  <si>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</si>
  <si>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</si>
  <si>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</si>
  <si>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</si>
  <si>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</si>
  <si>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</si>
  <si>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</si>
  <si>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</si>
  <si>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</si>
  <si>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</si>
  <si>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</si>
  <si>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</si>
  <si>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</si>
  <si>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</si>
  <si>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</si>
  <si>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</si>
  <si>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</si>
  <si>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</si>
  <si>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</si>
  <si>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</si>
  <si>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</si>
  <si>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</si>
  <si>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</si>
  <si>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</si>
  <si>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</si>
  <si>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</si>
  <si>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</si>
  <si>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</si>
  <si>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</si>
  <si>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</si>
  <si>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</si>
  <si>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</si>
  <si>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</si>
  <si>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</si>
  <si>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</si>
  <si>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</si>
  <si>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</si>
  <si>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</si>
  <si>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</si>
  <si>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</si>
  <si>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</si>
  <si>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</si>
  <si>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</si>
  <si>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</si>
  <si>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</si>
  <si>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</si>
  <si>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</si>
  <si>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</si>
  <si>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</si>
  <si>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</si>
  <si>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</si>
  <si>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</si>
  <si>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</si>
  <si>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</si>
  <si>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</si>
  <si>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</si>
  <si>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</si>
  <si>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</si>
  <si>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</si>
  <si>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</si>
  <si>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</si>
  <si>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</si>
  <si>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</si>
  <si>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</si>
  <si>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</si>
  <si>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</si>
  <si>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</si>
  <si>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</si>
  <si>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</si>
  <si>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</si>
  <si>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</si>
  <si>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</si>
  <si>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</si>
  <si>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</si>
  <si>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</si>
  <si>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</si>
  <si>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</si>
  <si>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</si>
  <si>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</si>
  <si>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</si>
  <si>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</si>
  <si>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</si>
  <si>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</si>
  <si>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</si>
  <si>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</si>
  <si>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</si>
  <si>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</si>
  <si>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</si>
  <si>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</si>
  <si>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</si>
  <si>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</si>
  <si>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</si>
  <si>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</si>
  <si>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</si>
  <si>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</si>
  <si>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</si>
  <si>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</si>
  <si>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</si>
  <si>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</si>
  <si>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</si>
  <si>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</si>
  <si>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</si>
  <si>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</si>
  <si>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</si>
  <si>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</si>
  <si>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</si>
  <si>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</si>
  <si>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</si>
  <si>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</si>
  <si>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</si>
  <si>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</si>
  <si>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</si>
  <si>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</si>
  <si>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</si>
  <si>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</si>
  <si>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</si>
  <si>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</si>
  <si>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</si>
  <si>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</si>
  <si>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</si>
  <si>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</si>
  <si>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</si>
  <si>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</si>
  <si>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</si>
  <si>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</si>
  <si>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</si>
  <si>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</si>
  <si>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</si>
  <si>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</si>
  <si>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</si>
  <si>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</si>
  <si>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</si>
  <si>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</si>
  <si>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</si>
  <si>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</si>
  <si>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</si>
  <si>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</si>
  <si>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</si>
  <si>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</si>
  <si>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</si>
  <si>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</si>
  <si>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</si>
  <si>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</si>
  <si>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</si>
  <si>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</si>
  <si>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</si>
  <si>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</si>
  <si>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</si>
  <si>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</si>
  <si>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</si>
  <si>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</si>
  <si>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</si>
  <si>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</si>
  <si>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</si>
  <si>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</si>
  <si>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</si>
  <si>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</si>
  <si>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</si>
  <si>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</si>
  <si>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</si>
  <si>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</si>
  <si>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</si>
  <si>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</si>
  <si>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</si>
  <si>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</si>
  <si>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</si>
  <si>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</si>
  <si>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</si>
  <si>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</si>
  <si>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</si>
  <si>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</si>
  <si>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</si>
  <si>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</si>
  <si>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</si>
  <si>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</si>
  <si>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</si>
  <si>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</si>
  <si>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</si>
  <si>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</si>
  <si>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</si>
  <si>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</si>
  <si>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</si>
  <si>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</si>
  <si>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</si>
  <si>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</si>
  <si>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</si>
  <si>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</si>
  <si>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</si>
  <si>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</si>
  <si>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</si>
  <si>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</si>
  <si>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</si>
  <si>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</si>
  <si>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</si>
  <si>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</si>
  <si>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</si>
  <si>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</si>
  <si>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</si>
  <si>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</si>
  <si>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</si>
  <si>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</si>
  <si>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</si>
  <si>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</si>
  <si>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</si>
  <si>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</si>
  <si>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</si>
  <si>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</si>
  <si>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</si>
  <si>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</si>
  <si>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</si>
  <si>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</si>
  <si>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</si>
  <si>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</si>
  <si>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</si>
  <si>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</si>
  <si>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</si>
  <si>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</si>
  <si>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</si>
  <si>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</si>
  <si>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</si>
  <si>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</si>
  <si>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</si>
  <si>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</si>
  <si>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</si>
  <si>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</si>
  <si>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</si>
  <si>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</si>
  <si>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</si>
  <si>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</si>
  <si>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</si>
  <si>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</si>
  <si>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</si>
  <si>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</si>
  <si>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</si>
  <si>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</si>
  <si>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</si>
  <si>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</si>
  <si>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</si>
  <si>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</si>
  <si>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</si>
  <si>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</si>
  <si>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</si>
  <si>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</si>
  <si>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</si>
  <si>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</si>
  <si>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</si>
  <si>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</si>
  <si>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</si>
  <si>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</si>
  <si>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</si>
  <si>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</si>
  <si>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</si>
  <si>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</si>
  <si>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</si>
  <si>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</si>
  <si>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</si>
  <si>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</si>
  <si>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</si>
  <si>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</si>
  <si>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</si>
  <si>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</si>
  <si>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</si>
  <si>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</si>
  <si>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</si>
  <si>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</si>
  <si>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</si>
  <si>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</si>
  <si>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</si>
  <si>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</si>
  <si>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</si>
  <si>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</si>
  <si>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</si>
  <si>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</si>
  <si>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</si>
  <si>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</si>
  <si>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</si>
  <si>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</si>
  <si>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</si>
  <si>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</si>
  <si>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</si>
  <si>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</si>
  <si>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</si>
  <si>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</si>
  <si>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</si>
  <si>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</si>
  <si>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</si>
  <si>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</si>
  <si>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</si>
  <si>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</si>
  <si>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</si>
  <si>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</si>
  <si>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</si>
  <si>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</si>
  <si>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</si>
  <si>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</si>
  <si>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</si>
  <si>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</si>
  <si>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</si>
  <si>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</si>
  <si>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</si>
  <si>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</si>
  <si>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</si>
  <si>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</si>
  <si>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</si>
  <si>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</si>
  <si>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</si>
  <si>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</si>
  <si>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</si>
  <si>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</si>
  <si>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</si>
  <si>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</si>
  <si>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</si>
  <si>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</si>
  <si>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</si>
  <si>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</si>
  <si>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</si>
  <si>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</si>
  <si>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</si>
  <si>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</si>
  <si>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</si>
  <si>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</si>
  <si>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</si>
  <si>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</si>
  <si>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</si>
  <si>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</si>
  <si>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</si>
  <si>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</si>
  <si>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</si>
  <si>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</si>
  <si>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</si>
  <si>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</si>
  <si>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</si>
  <si>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</si>
  <si>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</si>
  <si>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</si>
  <si>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</si>
  <si>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</si>
  <si>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</si>
  <si>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</si>
  <si>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</si>
  <si>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</si>
  <si>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</si>
  <si>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</si>
  <si>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</si>
  <si>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</si>
  <si>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</si>
  <si>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</si>
  <si>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</si>
  <si>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</si>
  <si>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</si>
  <si>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</si>
  <si>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</si>
  <si>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</si>
  <si>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</si>
  <si>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</si>
  <si>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</si>
  <si>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</si>
  <si>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</si>
  <si>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</si>
  <si>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</si>
  <si>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</si>
  <si>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</si>
  <si>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</si>
  <si>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</si>
  <si>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</si>
  <si>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</si>
  <si>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</si>
  <si>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</si>
  <si>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</si>
  <si>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</si>
  <si>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</si>
  <si>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</si>
  <si>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</si>
  <si>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</si>
  <si>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</si>
  <si>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</si>
  <si>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</si>
  <si>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</si>
  <si>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</si>
  <si>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</si>
  <si>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</si>
  <si>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</si>
  <si>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</si>
  <si>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</si>
  <si>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</si>
  <si>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</si>
  <si>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</si>
  <si>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</si>
  <si>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</si>
  <si>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</si>
  <si>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</si>
  <si>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</si>
  <si>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</si>
  <si>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</si>
  <si>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</si>
  <si>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</si>
  <si>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</si>
  <si>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</si>
  <si>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</si>
  <si>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</si>
  <si>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</si>
  <si>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</si>
  <si>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</si>
  <si>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</si>
  <si>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</si>
  <si>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</si>
  <si>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</si>
  <si>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</si>
  <si>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</si>
  <si>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</si>
  <si>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</si>
  <si>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</si>
  <si>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</si>
  <si>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</si>
  <si>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</si>
  <si>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</si>
  <si>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</si>
  <si>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</si>
  <si>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</si>
  <si>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</si>
  <si>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</si>
  <si>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</si>
  <si>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</si>
  <si>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</si>
  <si>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</si>
  <si>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</si>
  <si>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</si>
  <si>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</si>
  <si>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</si>
  <si>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</si>
  <si>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</si>
  <si>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</si>
  <si>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</si>
  <si>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</si>
  <si>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</si>
  <si>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</si>
  <si>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</si>
  <si>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</si>
  <si>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</si>
  <si>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</si>
  <si>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</si>
  <si>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</si>
  <si>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</si>
  <si>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</si>
  <si>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</si>
  <si>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</si>
  <si>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</si>
  <si>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</si>
  <si>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</si>
  <si>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</si>
  <si>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</si>
  <si>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</si>
  <si>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</si>
  <si>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</si>
  <si>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</si>
  <si>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</si>
  <si>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</si>
  <si>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</si>
  <si>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</si>
  <si>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</si>
  <si>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</si>
  <si>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</si>
  <si>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</si>
  <si>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</si>
  <si>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</si>
  <si>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</si>
  <si>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</si>
  <si>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</si>
  <si>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</si>
  <si>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</si>
  <si>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</si>
  <si>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</si>
  <si>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</si>
  <si>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</si>
  <si>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</si>
  <si>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</si>
  <si>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</si>
  <si>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</si>
  <si>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</si>
  <si>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</si>
  <si>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</si>
  <si>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</si>
  <si>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</si>
  <si>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</si>
  <si>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</si>
  <si>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</si>
  <si>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</si>
  <si>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</si>
  <si>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</si>
  <si>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</si>
  <si>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</si>
  <si>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</si>
  <si>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</si>
  <si>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</si>
  <si>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</si>
  <si>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</si>
  <si>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</si>
  <si>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</si>
  <si>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</si>
  <si>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</si>
  <si>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</si>
  <si>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</si>
  <si>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</si>
  <si>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</si>
  <si>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</si>
  <si>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</si>
  <si>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</si>
  <si>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</si>
  <si>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</si>
  <si>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</si>
  <si>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</si>
  <si>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</si>
  <si>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</si>
  <si>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</si>
  <si>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</si>
  <si>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</si>
  <si>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</si>
  <si>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</si>
  <si>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</si>
  <si>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</si>
  <si>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</si>
  <si>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</si>
  <si>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</si>
  <si>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</si>
  <si>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</si>
  <si>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</si>
  <si>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</si>
  <si>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</si>
  <si>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</si>
  <si>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</si>
  <si>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</si>
  <si>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</si>
  <si>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</si>
  <si>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</si>
  <si>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</si>
  <si>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</si>
  <si>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</si>
  <si>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</si>
  <si>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</si>
  <si>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</si>
  <si>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</si>
  <si>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</si>
  <si>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</si>
  <si>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</si>
  <si>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</si>
  <si>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</si>
  <si>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</si>
  <si>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</si>
  <si>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</si>
  <si>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</si>
  <si>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</si>
  <si>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</si>
  <si>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</si>
  <si>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</si>
  <si>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</si>
  <si>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</si>
  <si>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</si>
  <si>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</si>
  <si>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</si>
  <si>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</si>
  <si>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</si>
  <si>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</si>
  <si>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</si>
  <si>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</si>
  <si>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</si>
  <si>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</si>
  <si>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</si>
  <si>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</si>
  <si>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</si>
  <si>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</si>
  <si>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</si>
  <si>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</si>
  <si>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</si>
  <si>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</si>
  <si>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</si>
  <si>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</si>
  <si>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</si>
  <si>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</si>
  <si>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</si>
  <si>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</si>
  <si>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</si>
  <si>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</si>
  <si>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</si>
  <si>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</si>
  <si>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</si>
  <si>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</si>
  <si>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</si>
  <si>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</si>
  <si>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</si>
  <si>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</si>
  <si>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</si>
  <si>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</si>
  <si>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</si>
  <si>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</si>
  <si>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</si>
  <si>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</si>
  <si>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</si>
  <si>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</si>
  <si>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</si>
  <si>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</si>
  <si>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</si>
  <si>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</si>
  <si>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</si>
  <si>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</si>
  <si>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</si>
  <si>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</si>
  <si>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</si>
  <si>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</si>
  <si>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</si>
  <si>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</si>
  <si>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</si>
  <si>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</si>
  <si>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</si>
  <si>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</si>
  <si>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</si>
  <si>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</si>
  <si>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</si>
  <si>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</si>
  <si>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</si>
  <si>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</si>
  <si>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</si>
  <si>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</si>
  <si>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</si>
  <si>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</si>
  <si>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</si>
  <si>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</si>
  <si>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</si>
  <si>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</si>
  <si>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</si>
  <si>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</si>
  <si>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</si>
  <si>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</si>
  <si>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</si>
  <si>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</si>
  <si>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</si>
  <si>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</si>
  <si>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</si>
  <si>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</si>
  <si>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</si>
  <si>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</si>
  <si>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</si>
  <si>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</si>
  <si>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</si>
  <si>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</si>
  <si>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</si>
  <si>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</si>
  <si>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</si>
  <si>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</si>
  <si>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</si>
  <si>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</si>
  <si>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</si>
  <si>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</si>
  <si>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</si>
  <si>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</si>
  <si>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</si>
  <si>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</si>
  <si>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</si>
  <si>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</si>
  <si>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</si>
  <si>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</si>
  <si>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</si>
  <si>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</si>
  <si>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</si>
  <si>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</si>
  <si>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</si>
  <si>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</si>
  <si>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</si>
  <si>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</si>
  <si>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</si>
  <si>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</si>
  <si>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</si>
  <si>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</si>
  <si>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</si>
  <si>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</si>
  <si>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</si>
  <si>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</si>
  <si>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</si>
  <si>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</si>
  <si>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</si>
  <si>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</si>
  <si>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</si>
  <si>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</si>
  <si>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</si>
  <si>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</si>
  <si>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</si>
  <si>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</si>
  <si>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</si>
  <si>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</si>
  <si>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</si>
  <si>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</si>
  <si>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</si>
  <si>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</si>
  <si>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</si>
  <si>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</si>
  <si>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</si>
  <si>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</si>
  <si>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</si>
  <si>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</si>
  <si>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</si>
  <si>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</si>
  <si>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</si>
  <si>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</si>
  <si>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</si>
  <si>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</si>
  <si>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</si>
  <si>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</si>
  <si>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</si>
  <si>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</si>
  <si>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</si>
  <si>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</si>
  <si>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</si>
  <si>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</si>
  <si>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</si>
  <si>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</si>
  <si>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</si>
  <si>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</si>
  <si>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</si>
  <si>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</si>
  <si>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</si>
  <si>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</si>
  <si>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</si>
  <si>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</si>
  <si>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</si>
  <si>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</si>
  <si>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</si>
  <si>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</si>
  <si>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</si>
  <si>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</si>
  <si>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</si>
  <si>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</si>
  <si>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</si>
  <si>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</si>
  <si>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</si>
  <si>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</si>
  <si>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</si>
  <si>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</si>
  <si>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</si>
  <si>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</si>
  <si>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</si>
  <si>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</si>
  <si>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</si>
  <si>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</si>
  <si>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</si>
  <si>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</si>
  <si>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</si>
  <si>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</si>
  <si>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</si>
  <si>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</si>
  <si>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</si>
  <si>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</si>
  <si>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</si>
  <si>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</si>
  <si>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</si>
  <si>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</si>
  <si>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</si>
  <si>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</si>
  <si>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</si>
  <si>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</si>
  <si>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</si>
  <si>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</si>
  <si>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</si>
  <si>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</si>
  <si>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</si>
  <si>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</si>
  <si>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</si>
  <si>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</si>
  <si>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</si>
  <si>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</si>
  <si>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</si>
  <si>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</si>
  <si>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</si>
  <si>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</si>
  <si>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</si>
  <si>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</si>
  <si>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</si>
  <si>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</si>
  <si>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</si>
  <si>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</si>
  <si>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</si>
  <si>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</si>
  <si>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</si>
  <si>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</si>
  <si>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</si>
  <si>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</si>
  <si>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</si>
  <si>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</si>
  <si>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</si>
  <si>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</si>
  <si>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</si>
  <si>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</si>
  <si>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</si>
  <si>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</si>
  <si>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</si>
  <si>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</si>
  <si>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</si>
  <si>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</si>
  <si>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</si>
  <si>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</si>
  <si>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</si>
  <si>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</si>
  <si>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</si>
  <si>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</si>
  <si>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</si>
  <si>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</si>
  <si>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</si>
  <si>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</si>
  <si>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</si>
  <si>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</si>
  <si>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</si>
  <si>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</si>
  <si>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</si>
  <si>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</si>
  <si>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</si>
  <si>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</si>
  <si>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</si>
  <si>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</si>
  <si>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</si>
  <si>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</si>
  <si>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</si>
  <si>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</si>
  <si>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</si>
  <si>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</si>
  <si>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</si>
  <si>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</si>
  <si>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</si>
  <si>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</si>
  <si>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</si>
  <si>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</si>
  <si>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</si>
  <si>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</si>
  <si>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</si>
  <si>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</si>
  <si>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</si>
  <si>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</si>
  <si>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</si>
  <si>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</si>
  <si>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</si>
  <si>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</si>
  <si>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</si>
  <si>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</si>
  <si>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</si>
  <si>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</si>
  <si>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</si>
  <si>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</si>
  <si>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</si>
  <si>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</si>
  <si>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</si>
  <si>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</si>
  <si>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</si>
  <si>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</si>
  <si>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</si>
  <si>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</si>
  <si>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</si>
  <si>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</si>
  <si>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</si>
  <si>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</si>
  <si>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</si>
  <si>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</si>
  <si>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</si>
  <si>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</si>
  <si>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</si>
  <si>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</si>
  <si>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</si>
  <si>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</si>
  <si>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</si>
  <si>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</si>
  <si>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</si>
  <si>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</si>
  <si>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</si>
  <si>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</si>
  <si>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</si>
  <si>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</si>
  <si>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</si>
  <si>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</si>
  <si>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</si>
  <si>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</si>
  <si>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</si>
  <si>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</si>
  <si>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</si>
  <si>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</si>
  <si>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</si>
  <si>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</si>
  <si>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</si>
  <si>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</si>
  <si>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</si>
  <si>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</si>
  <si>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</si>
  <si>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</si>
  <si>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</si>
  <si>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</si>
  <si>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</si>
  <si>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</si>
  <si>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</si>
  <si>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</si>
  <si>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</si>
  <si>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</si>
  <si>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</si>
  <si>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</si>
  <si>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</si>
  <si>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</si>
  <si>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</si>
  <si>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</si>
  <si>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</si>
  <si>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</si>
  <si>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</si>
  <si>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</si>
  <si>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</si>
  <si>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</si>
  <si>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</si>
  <si>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</si>
  <si>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</si>
  <si>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</si>
  <si>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</si>
  <si>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</si>
  <si>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</si>
  <si>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</si>
  <si>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</si>
  <si>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</si>
  <si>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</si>
  <si>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</si>
  <si>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</si>
  <si>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</si>
  <si>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</si>
  <si>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</si>
  <si>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</si>
  <si>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</si>
  <si>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</si>
  <si>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</si>
  <si>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</si>
  <si>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</si>
  <si>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</si>
  <si>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</si>
  <si>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</si>
  <si>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</si>
  <si>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</si>
  <si>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</si>
  <si>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</si>
  <si>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</si>
  <si>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</si>
  <si>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</si>
  <si>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</si>
  <si>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</si>
  <si>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</si>
  <si>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</si>
  <si>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</si>
  <si>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</si>
  <si>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</si>
  <si>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</si>
  <si>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</si>
  <si>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</si>
  <si>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</si>
  <si>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</si>
  <si>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</si>
  <si>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</si>
  <si>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</si>
  <si>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</si>
  <si>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</si>
  <si>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</si>
  <si>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</si>
  <si>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</si>
  <si>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</si>
  <si>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</si>
  <si>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</si>
  <si>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</si>
  <si>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</si>
  <si>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</si>
  <si>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</si>
  <si>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</si>
  <si>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</si>
  <si>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</si>
  <si>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</si>
  <si>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</si>
  <si>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</si>
  <si>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</si>
  <si>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</si>
  <si>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</si>
  <si>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</si>
  <si>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</si>
  <si>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</si>
  <si>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</si>
  <si>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</si>
  <si>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</si>
  <si>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</si>
  <si>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</si>
  <si>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</si>
  <si>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</si>
  <si>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</si>
  <si>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</si>
  <si>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</si>
  <si>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</si>
  <si>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</si>
  <si>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</si>
  <si>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</si>
  <si>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</si>
  <si>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</si>
  <si>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</si>
  <si>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</si>
  <si>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</si>
  <si>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</si>
  <si>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</si>
  <si>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</si>
  <si>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</si>
  <si>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</si>
  <si>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</si>
  <si>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</si>
  <si>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</si>
  <si>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</si>
  <si>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</si>
  <si>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</si>
  <si>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</si>
  <si>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</si>
  <si>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</si>
  <si>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</si>
  <si>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</si>
  <si>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</si>
  <si>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</si>
  <si>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</si>
  <si>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</si>
  <si>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</si>
  <si>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</si>
  <si>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</si>
  <si>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</si>
  <si>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</si>
  <si>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</si>
  <si>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</si>
  <si>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</si>
  <si>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</si>
  <si>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</si>
  <si>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</si>
  <si>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</si>
  <si>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</si>
  <si>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</si>
  <si>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</si>
  <si>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</si>
  <si>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</si>
  <si>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</si>
  <si>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</si>
  <si>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</si>
  <si>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</si>
  <si>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</si>
  <si>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</si>
  <si>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</si>
  <si>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</si>
  <si>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</si>
  <si>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</si>
  <si>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</si>
  <si>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</si>
  <si>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</si>
  <si>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</si>
  <si>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</si>
  <si>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</si>
  <si>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</si>
  <si>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</si>
  <si>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</si>
  <si>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</si>
  <si>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</si>
  <si>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</si>
  <si>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</si>
  <si>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</si>
  <si>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</si>
  <si>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</si>
  <si>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</si>
  <si>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</si>
  <si>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</si>
  <si>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</si>
  <si>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</si>
  <si>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</si>
  <si>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</si>
  <si>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</si>
  <si>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</si>
  <si>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</si>
  <si>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</si>
  <si>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</si>
  <si>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</si>
  <si>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</si>
  <si>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</si>
  <si>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</si>
  <si>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</si>
  <si>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</si>
  <si>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</si>
  <si>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</si>
  <si>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</si>
  <si>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</si>
  <si>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</si>
  <si>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</si>
  <si>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</si>
  <si>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</si>
  <si>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</si>
  <si>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</si>
  <si>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</si>
  <si>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</si>
  <si>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</si>
  <si>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</si>
  <si>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</si>
  <si>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</si>
  <si>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</si>
  <si>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</si>
  <si>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</si>
  <si>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</si>
  <si>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</si>
  <si>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</si>
  <si>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</si>
  <si>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</si>
  <si>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</si>
  <si>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</si>
  <si>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</si>
  <si>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</si>
  <si>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</si>
  <si>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</si>
  <si>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</si>
  <si>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</si>
  <si>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</si>
  <si>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</si>
  <si>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</si>
  <si>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</si>
  <si>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</si>
  <si>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</si>
  <si>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</si>
  <si>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</si>
  <si>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</si>
  <si>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</si>
  <si>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</si>
  <si>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</si>
  <si>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</si>
  <si>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</si>
  <si>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</si>
  <si>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</si>
  <si>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</si>
  <si>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</si>
  <si>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</si>
  <si>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</si>
  <si>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</si>
  <si>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</si>
  <si>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</si>
  <si>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</si>
  <si>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</si>
  <si>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</si>
  <si>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</si>
  <si>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</si>
  <si>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</si>
  <si>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</si>
  <si>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</si>
  <si>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</si>
  <si>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</si>
  <si>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</si>
  <si>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</si>
  <si>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</si>
  <si>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</si>
  <si>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</si>
  <si>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</si>
  <si>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</si>
  <si>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</si>
  <si>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</si>
  <si>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</si>
  <si>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</si>
  <si>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</si>
  <si>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</si>
  <si>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</si>
  <si>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</si>
  <si>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</si>
  <si>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</si>
  <si>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</si>
  <si>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</si>
  <si>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</si>
  <si>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</si>
  <si>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</si>
  <si>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</si>
  <si>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</si>
  <si>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</si>
  <si>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</si>
  <si>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</si>
  <si>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</si>
  <si>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</si>
  <si>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</si>
  <si>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</si>
  <si>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</si>
  <si>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</si>
  <si>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</si>
  <si>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</si>
  <si>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</si>
  <si>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</si>
  <si>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</si>
  <si>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</si>
  <si>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</si>
  <si>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</si>
  <si>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</si>
  <si>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</si>
  <si>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</si>
  <si>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</si>
  <si>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</si>
  <si>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</si>
  <si>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</si>
  <si>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</si>
  <si>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</si>
  <si>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</si>
  <si>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</si>
  <si>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</si>
  <si>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</si>
  <si>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</si>
  <si>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</si>
  <si>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</si>
  <si>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</si>
  <si>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</si>
  <si>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</si>
  <si>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</si>
  <si>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</si>
  <si>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</si>
  <si>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</si>
  <si>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</si>
  <si>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</si>
  <si>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</si>
  <si>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</si>
  <si>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</si>
  <si>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</si>
  <si>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</si>
  <si>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</si>
  <si>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</si>
  <si>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</si>
  <si>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</si>
  <si>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</si>
  <si>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</si>
  <si>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</si>
  <si>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</si>
  <si>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</si>
  <si>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</si>
  <si>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</si>
  <si>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</si>
  <si>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</si>
  <si>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</si>
  <si>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</si>
  <si>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</si>
  <si>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</si>
  <si>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</si>
  <si>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</si>
  <si>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</si>
  <si>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</si>
  <si>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</si>
  <si>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</si>
  <si>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</si>
  <si>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</si>
  <si>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</si>
  <si>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</si>
  <si>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</si>
  <si>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</si>
  <si>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</si>
  <si>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</si>
  <si>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</si>
  <si>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</si>
  <si>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</si>
  <si>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</si>
  <si>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</si>
  <si>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</si>
  <si>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</si>
  <si>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</si>
  <si>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</si>
  <si>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</si>
  <si>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</si>
  <si>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</si>
  <si>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</si>
  <si>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</si>
  <si>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</si>
  <si>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</si>
  <si>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</si>
  <si>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</si>
  <si>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</si>
  <si>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</si>
  <si>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</si>
  <si>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</si>
  <si>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</si>
  <si>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</si>
  <si>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</si>
  <si>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</si>
  <si>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</si>
  <si>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</si>
  <si>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</si>
  <si>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</si>
  <si>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</si>
  <si>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</si>
  <si>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</si>
  <si>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</si>
  <si>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</si>
  <si>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</si>
  <si>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</si>
  <si>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</si>
  <si>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</si>
  <si>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</si>
  <si>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</si>
  <si>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</si>
  <si>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</si>
  <si>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</si>
  <si>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</si>
  <si>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</si>
  <si>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</si>
  <si>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</si>
  <si>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</si>
  <si>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</si>
  <si>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</si>
  <si>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</si>
  <si>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</si>
  <si>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</si>
  <si>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</si>
  <si>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</si>
  <si>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</si>
  <si>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</si>
  <si>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</si>
  <si>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</si>
  <si>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</si>
  <si>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</si>
  <si>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</si>
  <si>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</si>
  <si>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</si>
  <si>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</si>
  <si>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</si>
  <si>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</si>
  <si>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</si>
  <si>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</si>
  <si>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</si>
  <si>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</si>
  <si>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</si>
  <si>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</si>
  <si>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</si>
  <si>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</si>
  <si>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</si>
  <si>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</si>
  <si>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</si>
  <si>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</si>
  <si>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</si>
  <si>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</si>
  <si>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</si>
  <si>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</si>
  <si>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</si>
  <si>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</si>
  <si>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</si>
  <si>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</si>
  <si>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</si>
  <si>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</si>
  <si>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</si>
  <si>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</si>
  <si>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</si>
  <si>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</si>
  <si>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</si>
  <si>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</si>
  <si>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</si>
  <si>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</si>
  <si>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</si>
  <si>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</si>
  <si>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</si>
  <si>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</si>
  <si>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</si>
  <si>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</si>
  <si>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</si>
  <si>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</si>
  <si>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</si>
  <si>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</si>
  <si>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</si>
  <si>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</si>
  <si>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</si>
  <si>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</si>
  <si>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</si>
  <si>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</si>
  <si>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</si>
  <si>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</si>
  <si>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</si>
  <si>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</si>
  <si>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</si>
  <si>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</si>
  <si>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</si>
  <si>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</si>
  <si>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</si>
  <si>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</si>
  <si>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</si>
  <si>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</si>
  <si>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</si>
  <si>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</si>
  <si>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</si>
  <si>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</si>
  <si>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</si>
  <si>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</si>
  <si>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</si>
  <si>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</si>
  <si>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</si>
  <si>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</si>
  <si>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</si>
  <si>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</si>
  <si>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</si>
  <si>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</si>
  <si>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</si>
  <si>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</si>
  <si>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</si>
  <si>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</si>
  <si>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</si>
  <si>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</si>
  <si>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</si>
  <si>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</si>
  <si>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</si>
  <si>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</si>
  <si>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</si>
  <si>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</si>
  <si>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</si>
  <si>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</si>
  <si>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</si>
  <si>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</si>
  <si>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</si>
  <si>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</si>
  <si>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</si>
  <si>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</si>
  <si>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</si>
  <si>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</si>
  <si>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</si>
  <si>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</si>
  <si>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</si>
  <si>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</si>
  <si>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</si>
  <si>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</si>
  <si>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</si>
  <si>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</si>
  <si>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</si>
  <si>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</si>
  <si>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</si>
  <si>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</si>
  <si>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</si>
  <si>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</si>
  <si>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</si>
  <si>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</si>
  <si>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</si>
  <si>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</si>
  <si>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</si>
  <si>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</si>
  <si>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</si>
  <si>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</si>
  <si>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</si>
  <si>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</si>
  <si>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</si>
  <si>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</si>
  <si>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</si>
  <si>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</si>
  <si>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</si>
  <si>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</si>
  <si>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</si>
  <si>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</si>
  <si>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</si>
  <si>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</si>
  <si>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</si>
  <si>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</si>
  <si>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</si>
  <si>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</si>
  <si>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</si>
  <si>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</si>
  <si>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</si>
  <si>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</si>
  <si>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</si>
  <si>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</si>
  <si>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</si>
  <si>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</si>
  <si>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</si>
  <si>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</si>
  <si>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</si>
  <si>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</si>
  <si>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</si>
  <si>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</si>
  <si>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</si>
  <si>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</si>
  <si>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</si>
  <si>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</si>
  <si>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</si>
  <si>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</si>
  <si>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</si>
  <si>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</si>
  <si>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</si>
  <si>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</si>
  <si>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</si>
  <si>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</si>
  <si>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</si>
  <si>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</si>
  <si>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</si>
  <si>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</si>
  <si>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</si>
  <si>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</si>
  <si>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</si>
  <si>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</si>
  <si>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</si>
  <si>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</si>
  <si>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</si>
  <si>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</si>
  <si>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</si>
  <si>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</si>
  <si>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</si>
  <si>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</si>
  <si>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</si>
  <si>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</si>
  <si>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</si>
  <si>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</si>
  <si>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</si>
  <si>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</si>
  <si>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</si>
  <si>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</si>
  <si>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</si>
  <si>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</si>
  <si>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</si>
  <si>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</si>
  <si>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</si>
  <si>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</si>
  <si>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</si>
  <si>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</si>
  <si>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</si>
  <si>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</si>
  <si>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</si>
  <si>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</si>
  <si>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</si>
  <si>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</si>
  <si>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</si>
  <si>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</si>
  <si>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</si>
  <si>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</si>
  <si>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</si>
  <si>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</si>
  <si>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</si>
  <si>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</si>
  <si>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</si>
  <si>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</si>
  <si>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</si>
  <si>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</si>
  <si>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</si>
  <si>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</si>
  <si>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</si>
  <si>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</si>
  <si>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</si>
  <si>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</si>
  <si>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</si>
  <si>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</si>
  <si>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</si>
  <si>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</si>
  <si>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</si>
  <si>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</si>
  <si>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</si>
  <si>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</si>
  <si>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</si>
  <si>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</si>
  <si>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</si>
  <si>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</si>
  <si>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</si>
  <si>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</si>
  <si>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</si>
  <si>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</si>
  <si>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</si>
  <si>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</si>
  <si>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</si>
  <si>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</si>
  <si>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</si>
  <si>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</si>
  <si>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</si>
  <si>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</si>
  <si>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</si>
  <si>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</si>
  <si>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</si>
  <si>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</si>
  <si>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</si>
  <si>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</si>
  <si>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</si>
  <si>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</si>
  <si>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</si>
  <si>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</si>
  <si>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</si>
  <si>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</si>
  <si>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</si>
  <si>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</si>
  <si>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</si>
  <si>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</si>
  <si>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</si>
  <si>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</si>
  <si>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</si>
  <si>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</si>
  <si>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</si>
  <si>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</si>
  <si>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</si>
  <si>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</si>
  <si>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</si>
  <si>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</si>
  <si>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</si>
  <si>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</si>
  <si>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</si>
  <si>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</si>
  <si>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</si>
  <si>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</si>
  <si>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</si>
  <si>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</si>
  <si>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</si>
  <si>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</si>
  <si>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</si>
  <si>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</si>
  <si>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</si>
  <si>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</si>
  <si>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</si>
  <si>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</si>
  <si>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</si>
  <si>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</si>
  <si>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</si>
  <si>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</si>
  <si>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</si>
  <si>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</si>
  <si>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</si>
  <si>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</si>
  <si>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</si>
  <si>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</si>
  <si>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</si>
  <si>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</si>
  <si>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</si>
  <si>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</si>
  <si>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</si>
  <si>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</si>
  <si>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</si>
  <si>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</si>
  <si>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</si>
  <si>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</si>
  <si>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</si>
  <si>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</si>
  <si>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</si>
  <si>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</si>
  <si>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</si>
  <si>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</si>
  <si>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</si>
  <si>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</si>
  <si>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</si>
  <si>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</si>
  <si>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</si>
  <si>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</si>
  <si>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</si>
  <si>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</si>
  <si>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</si>
  <si>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</si>
  <si>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</si>
  <si>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</si>
  <si>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</si>
  <si>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</si>
  <si>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</si>
  <si>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</si>
  <si>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</si>
  <si>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</si>
  <si>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</si>
  <si>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</si>
  <si>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</si>
  <si>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</si>
  <si>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</si>
  <si>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</si>
  <si>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</si>
  <si>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</si>
  <si>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</si>
  <si>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</si>
  <si>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</si>
  <si>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</si>
  <si>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</si>
  <si>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</si>
  <si>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</si>
  <si>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</si>
  <si>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</si>
  <si>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</si>
  <si>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</si>
  <si>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</si>
  <si>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</si>
  <si>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</si>
  <si>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</si>
  <si>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</si>
  <si>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</si>
  <si>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</si>
  <si>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</si>
  <si>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</si>
  <si>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</si>
  <si>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</si>
  <si>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</si>
  <si>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</si>
  <si>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</si>
  <si>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</si>
  <si>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</si>
  <si>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</si>
  <si>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</si>
  <si>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</si>
  <si>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</si>
  <si>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</si>
  <si>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</si>
  <si>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</si>
  <si>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</si>
  <si>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</si>
  <si>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</si>
  <si>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</si>
  <si>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</si>
  <si>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</si>
  <si>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</si>
  <si>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</si>
  <si>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</si>
  <si>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</si>
  <si>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</si>
  <si>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</si>
  <si>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</si>
  <si>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</si>
  <si>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</si>
  <si>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</si>
  <si>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</si>
  <si>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</si>
  <si>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</si>
  <si>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</si>
  <si>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</si>
  <si>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</si>
  <si>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</si>
  <si>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</si>
  <si>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</si>
  <si>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</si>
  <si>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</si>
  <si>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</si>
  <si>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</si>
  <si>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</si>
  <si>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</si>
  <si>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</si>
  <si>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</si>
  <si>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</si>
  <si>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</si>
  <si>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</si>
  <si>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</si>
  <si>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</si>
  <si>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</si>
  <si>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</si>
  <si>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</si>
  <si>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</si>
  <si>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</si>
  <si>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</si>
  <si>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</si>
  <si>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</si>
  <si>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</si>
  <si>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</si>
  <si>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</si>
  <si>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</si>
  <si>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</si>
  <si>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</si>
  <si>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</si>
  <si>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</si>
  <si>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</si>
  <si>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</si>
  <si>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</si>
  <si>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</si>
  <si>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</si>
  <si>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</si>
  <si>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</si>
  <si>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</si>
  <si>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</si>
  <si>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</si>
  <si>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</si>
  <si>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</si>
  <si>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</si>
  <si>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</si>
  <si>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</si>
  <si>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</si>
  <si>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</si>
  <si>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</si>
  <si>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</si>
  <si>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</si>
  <si>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</si>
  <si>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</si>
  <si>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</si>
  <si>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</si>
  <si>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</si>
  <si>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</si>
  <si>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</si>
  <si>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</si>
  <si>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</si>
  <si>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</si>
  <si>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</si>
  <si>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</si>
  <si>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</si>
  <si>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</si>
  <si>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</si>
  <si>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</si>
  <si>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</si>
  <si>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</si>
  <si>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</si>
  <si>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</si>
  <si>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</si>
  <si>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</si>
  <si>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</si>
  <si>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</si>
  <si>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</si>
  <si>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</si>
  <si>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</si>
  <si>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</si>
  <si>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</si>
  <si>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</si>
  <si>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</si>
  <si>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</si>
  <si>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</si>
  <si>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</si>
  <si>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</si>
  <si>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</si>
  <si>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</si>
  <si>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</si>
  <si>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</si>
  <si>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</si>
  <si>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</si>
  <si>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</si>
  <si>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</si>
  <si>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</si>
  <si>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</si>
  <si>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</si>
  <si>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</si>
  <si>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</si>
  <si>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</si>
  <si>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</si>
  <si>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</si>
  <si>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</si>
  <si>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</si>
  <si>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</si>
  <si>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</si>
  <si>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</si>
  <si>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</si>
  <si>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</si>
  <si>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</si>
  <si>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</si>
  <si>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</si>
  <si>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</si>
  <si>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</si>
  <si>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</si>
  <si>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</si>
  <si>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</si>
  <si>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</si>
  <si>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</si>
  <si>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</si>
  <si>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</si>
  <si>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</si>
  <si>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</si>
  <si>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</si>
  <si>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</si>
  <si>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</si>
  <si>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</si>
  <si>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</si>
  <si>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</si>
  <si>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</si>
  <si>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</si>
  <si>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</si>
  <si>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</si>
  <si>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</si>
  <si>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</si>
  <si>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</si>
  <si>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</si>
  <si>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</si>
  <si>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</si>
  <si>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</si>
  <si>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</si>
  <si>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</si>
  <si>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</si>
  <si>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</si>
  <si>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</si>
  <si>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</si>
  <si>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</si>
  <si>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</si>
  <si>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</si>
  <si>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</si>
  <si>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</si>
  <si>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</si>
  <si>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</si>
  <si>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</si>
  <si>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</si>
  <si>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</si>
  <si>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</si>
  <si>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</si>
  <si>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</si>
  <si>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</si>
  <si>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</si>
  <si>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</si>
  <si>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</si>
  <si>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</si>
  <si>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</si>
  <si>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</si>
  <si>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</si>
  <si>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</si>
  <si>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</si>
  <si>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</si>
  <si>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</si>
  <si>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</si>
  <si>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</si>
  <si>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</si>
  <si>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</si>
  <si>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</si>
  <si>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</si>
  <si>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</si>
  <si>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</si>
  <si>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</si>
  <si>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</si>
  <si>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</si>
  <si>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</si>
  <si>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</si>
  <si>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</si>
  <si>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</si>
  <si>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</si>
  <si>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</si>
  <si>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</si>
  <si>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</si>
  <si>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</si>
  <si>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</si>
  <si>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</si>
  <si>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</si>
  <si>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</si>
  <si>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</si>
  <si>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</si>
  <si>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</si>
  <si>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</si>
  <si>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</si>
  <si>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</si>
  <si>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</si>
  <si>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</si>
  <si>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</si>
  <si>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</si>
  <si>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</si>
  <si>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</si>
  <si>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</si>
  <si>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</si>
  <si>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</si>
  <si>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</si>
  <si>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</si>
  <si>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</si>
  <si>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</si>
  <si>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</si>
  <si>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</si>
  <si>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</si>
  <si>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</si>
  <si>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</si>
  <si>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</si>
  <si>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</si>
  <si>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</si>
  <si>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</si>
  <si>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</si>
  <si>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</si>
  <si>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</si>
  <si>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</si>
  <si>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</si>
  <si>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</si>
  <si>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</si>
  <si>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</si>
  <si>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</si>
  <si>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</si>
  <si>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</si>
  <si>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</si>
  <si>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</si>
  <si>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</si>
  <si>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</si>
  <si>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</si>
  <si>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</si>
  <si>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</si>
  <si>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</si>
  <si>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</si>
  <si>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</si>
  <si>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</si>
  <si>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</si>
  <si>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</si>
  <si>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</si>
  <si>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</si>
  <si>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</si>
  <si>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</si>
  <si>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</si>
  <si>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</si>
  <si>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</si>
  <si>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</si>
  <si>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</si>
  <si>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</si>
  <si>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</si>
  <si>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</si>
  <si>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</si>
  <si>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</si>
  <si>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</si>
  <si>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</si>
  <si>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</si>
  <si>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</si>
  <si>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</si>
  <si>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</si>
  <si>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</si>
  <si>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</si>
  <si>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</si>
  <si>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</si>
  <si>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</si>
  <si>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</si>
  <si>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</si>
  <si>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</si>
  <si>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</si>
  <si>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</si>
  <si>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</si>
  <si>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</si>
  <si>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</si>
  <si>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</si>
  <si>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</si>
  <si>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</si>
  <si>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</si>
  <si>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</si>
  <si>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</si>
  <si>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</si>
  <si>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</si>
  <si>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</si>
  <si>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</si>
  <si>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</si>
  <si>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</si>
  <si>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</si>
  <si>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</si>
  <si>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</si>
  <si>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</si>
  <si>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</si>
  <si>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</si>
  <si>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</si>
  <si>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</si>
  <si>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</si>
  <si>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</si>
  <si>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</si>
  <si>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</si>
  <si>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</si>
  <si>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</si>
  <si>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</si>
  <si>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</si>
  <si>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</si>
  <si>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</si>
  <si>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</si>
  <si>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</si>
  <si>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</si>
  <si>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</si>
  <si>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</si>
  <si>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</si>
  <si>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</si>
  <si>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</si>
  <si>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</si>
  <si>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</si>
  <si>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</si>
  <si>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</si>
  <si>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</si>
  <si>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</si>
  <si>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</si>
  <si>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</si>
  <si>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</si>
  <si>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</si>
  <si>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</si>
  <si>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</si>
  <si>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</si>
  <si>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</si>
  <si>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</si>
  <si>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</si>
  <si>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</si>
  <si>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</si>
  <si>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</si>
  <si>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</si>
  <si>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</si>
  <si>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</si>
  <si>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</si>
  <si>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</si>
  <si>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</si>
  <si>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</si>
  <si>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</si>
  <si>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</si>
  <si>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</si>
  <si>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</si>
  <si>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</si>
  <si>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</si>
  <si>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</si>
  <si>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</si>
  <si>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</si>
  <si>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</si>
  <si>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</si>
  <si>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</si>
  <si>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</si>
  <si>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</si>
  <si>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</si>
  <si>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</si>
  <si>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</si>
  <si>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</si>
  <si>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</si>
  <si>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</si>
  <si>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</si>
  <si>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</si>
  <si>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</si>
  <si>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</si>
  <si>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</si>
  <si>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</si>
  <si>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</si>
  <si>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</si>
  <si>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</si>
  <si>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</si>
  <si>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</si>
  <si>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</si>
  <si>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</si>
  <si>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</si>
  <si>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</si>
  <si>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</si>
  <si>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</si>
  <si>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</si>
  <si>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</si>
  <si>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</si>
  <si>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</si>
  <si>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</si>
  <si>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</si>
  <si>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</si>
  <si>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</si>
  <si>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</si>
  <si>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</si>
  <si>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</si>
  <si>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</si>
  <si>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</si>
  <si>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</si>
  <si>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</si>
  <si>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</si>
  <si>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</si>
  <si>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</si>
  <si>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</si>
  <si>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</si>
  <si>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</si>
  <si>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</si>
  <si>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</si>
  <si>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</si>
  <si>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</si>
  <si>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</si>
  <si>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</si>
  <si>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</si>
  <si>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</si>
  <si>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</si>
  <si>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</si>
  <si>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</si>
  <si>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</si>
  <si>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</si>
  <si>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</si>
  <si>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</si>
  <si>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</si>
  <si>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</si>
  <si>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</si>
  <si>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</si>
  <si>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</si>
  <si>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</si>
  <si>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</si>
  <si>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</si>
  <si>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</si>
  <si>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</si>
  <si>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</si>
  <si>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</si>
  <si>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</si>
  <si>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</si>
  <si>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</si>
  <si>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</si>
  <si>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</si>
  <si>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</si>
  <si>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</si>
  <si>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</si>
  <si>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</si>
  <si>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</si>
  <si>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</si>
  <si>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</si>
  <si>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</si>
  <si>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</si>
  <si>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</si>
  <si>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</si>
  <si>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</si>
  <si>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</si>
  <si>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</si>
  <si>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</si>
  <si>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</si>
  <si>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</si>
  <si>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</si>
  <si>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</si>
  <si>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</si>
  <si>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</si>
  <si>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</si>
  <si>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</si>
  <si>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</si>
  <si>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</si>
  <si>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</si>
  <si>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</si>
  <si>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</si>
  <si>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</si>
  <si>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</si>
  <si>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</si>
  <si>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</si>
  <si>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</si>
  <si>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</si>
  <si>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</si>
  <si>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</si>
  <si>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</si>
  <si>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</si>
  <si>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</si>
  <si>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</si>
  <si>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</si>
  <si>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</si>
  <si>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</si>
  <si>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</si>
  <si>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</si>
  <si>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</si>
  <si>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</si>
  <si>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</si>
  <si>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</si>
  <si>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</si>
  <si>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</si>
  <si>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</si>
  <si>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</si>
  <si>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</si>
  <si>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</si>
  <si>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</si>
  <si>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</si>
  <si>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</si>
  <si>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</si>
  <si>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</si>
  <si>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</si>
  <si>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</si>
  <si>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</si>
  <si>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</si>
  <si>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</si>
  <si>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</si>
  <si>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</si>
  <si>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</si>
  <si>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</si>
  <si>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</si>
  <si>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</si>
  <si>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</si>
  <si>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</si>
  <si>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</si>
  <si>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</si>
  <si>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</si>
  <si>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</si>
  <si>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</si>
  <si>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</si>
  <si>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</si>
  <si>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</si>
  <si>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</si>
  <si>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</si>
  <si>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</si>
  <si>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</si>
  <si>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</si>
  <si>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</si>
  <si>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</si>
  <si>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</si>
  <si>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</si>
  <si>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</si>
  <si>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</si>
  <si>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</si>
  <si>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</si>
  <si>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</si>
  <si>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</si>
  <si>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</si>
  <si>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</si>
  <si>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</si>
  <si>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</si>
  <si>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</si>
  <si>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</si>
  <si>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</si>
  <si>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</si>
  <si>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</si>
  <si>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</si>
  <si>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</si>
  <si>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</si>
  <si>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</si>
  <si>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</si>
  <si>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</si>
  <si>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</si>
  <si>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</si>
  <si>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</si>
  <si>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</si>
  <si>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</si>
  <si>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</si>
  <si>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</si>
  <si>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</si>
  <si>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</si>
  <si>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</si>
  <si>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</si>
  <si>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</si>
  <si>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</si>
  <si>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</si>
  <si>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</si>
  <si>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</si>
  <si>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</si>
  <si>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</si>
  <si>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</si>
  <si>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</si>
  <si>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</si>
  <si>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</si>
  <si>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</si>
  <si>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</si>
  <si>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</si>
  <si>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</si>
  <si>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</si>
  <si>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</si>
  <si>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</si>
  <si>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</si>
  <si>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</si>
  <si>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</si>
  <si>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</si>
  <si>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</si>
  <si>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</si>
  <si>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</si>
  <si>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</si>
  <si>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</si>
  <si>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</si>
  <si>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</si>
  <si>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</si>
  <si>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</si>
  <si>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</si>
  <si>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</si>
  <si>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</si>
  <si>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</si>
  <si>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</si>
  <si>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</si>
  <si>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</si>
  <si>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</si>
  <si>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</si>
  <si>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</si>
  <si>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</si>
  <si>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</si>
  <si>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</si>
  <si>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</si>
  <si>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</si>
  <si>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</si>
  <si>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</si>
  <si>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</si>
  <si>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</si>
  <si>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</si>
  <si>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</si>
  <si>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</si>
  <si>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</si>
  <si>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</si>
  <si>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</si>
  <si>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</si>
  <si>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</si>
  <si>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</si>
  <si>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</si>
  <si>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</si>
  <si>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</si>
  <si>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</si>
  <si>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</si>
  <si>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</si>
  <si>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</si>
  <si>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</si>
  <si>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</si>
  <si>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</si>
  <si>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</si>
  <si>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</si>
  <si>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</si>
  <si>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</si>
  <si>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</si>
  <si>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</si>
  <si>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</si>
  <si>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</si>
  <si>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</si>
  <si>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</si>
  <si>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</si>
  <si>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</si>
  <si>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</si>
  <si>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</si>
  <si>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</si>
  <si>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</si>
  <si>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</si>
  <si>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</si>
  <si>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</si>
  <si>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</si>
  <si>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</si>
  <si>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</si>
  <si>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</si>
  <si>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</si>
  <si>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</si>
  <si>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</si>
  <si>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</si>
  <si>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</si>
  <si>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</si>
  <si>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</si>
  <si>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</si>
  <si>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</si>
  <si>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</si>
  <si>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</si>
  <si>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</si>
  <si>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</si>
  <si>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</si>
  <si>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</si>
  <si>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</si>
  <si>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</si>
  <si>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</si>
  <si>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</si>
  <si>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</si>
  <si>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</si>
  <si>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</si>
  <si>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</si>
  <si>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</si>
  <si>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</si>
  <si>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</si>
  <si>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</si>
  <si>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</si>
  <si>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</si>
  <si>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</si>
  <si>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</si>
  <si>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</si>
  <si>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</si>
  <si>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</si>
  <si>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</si>
  <si>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</si>
  <si>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</si>
  <si>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</si>
  <si>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</si>
  <si>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</si>
  <si>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</si>
  <si>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</si>
  <si>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</si>
  <si>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</si>
  <si>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</si>
  <si>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</si>
  <si>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</si>
  <si>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</si>
  <si>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</si>
  <si>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</si>
  <si>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</si>
  <si>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</si>
  <si>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</si>
  <si>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</si>
  <si>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</si>
  <si>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</si>
  <si>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</si>
  <si>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</si>
  <si>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</si>
  <si>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</si>
  <si>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</si>
  <si>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</si>
  <si>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</si>
  <si>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</si>
  <si>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</si>
  <si>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</si>
  <si>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</si>
  <si>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</si>
  <si>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</si>
  <si>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</si>
  <si>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</si>
  <si>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</si>
  <si>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</si>
  <si>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</si>
  <si>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</si>
  <si>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</si>
  <si>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</si>
  <si>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</si>
  <si>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</si>
  <si>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</si>
  <si>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</si>
  <si>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</si>
  <si>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</si>
  <si>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</si>
  <si>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</si>
  <si>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</si>
  <si>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</si>
  <si>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</si>
  <si>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</si>
  <si>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</si>
  <si>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</si>
  <si>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</si>
  <si>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</si>
  <si>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</si>
  <si>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</si>
  <si>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</si>
  <si>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</si>
  <si>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</si>
  <si>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</si>
  <si>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</si>
  <si>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</si>
  <si>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</si>
  <si>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</si>
  <si>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</si>
  <si>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</si>
  <si>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</si>
  <si>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</si>
  <si>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</si>
  <si>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</si>
  <si>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</si>
  <si>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</si>
  <si>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</si>
  <si>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</si>
  <si>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</si>
  <si>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</si>
  <si>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</si>
  <si>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</si>
  <si>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</si>
  <si>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</si>
  <si>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</si>
  <si>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</si>
  <si>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</si>
  <si>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</si>
  <si>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</si>
  <si>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</si>
  <si>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</si>
  <si>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</si>
  <si>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</si>
  <si>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</si>
  <si>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</si>
  <si>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</si>
  <si>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</si>
  <si>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</si>
  <si>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</si>
  <si>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</si>
  <si>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</si>
  <si>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</si>
  <si>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</si>
  <si>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</si>
  <si>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</si>
  <si>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</si>
  <si>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</si>
  <si>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</si>
  <si>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</si>
  <si>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</si>
  <si>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</si>
  <si>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</si>
  <si>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</si>
  <si>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</si>
  <si>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</si>
  <si>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</si>
  <si>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</si>
  <si>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</si>
  <si>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</si>
  <si>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</si>
  <si>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</si>
  <si>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</si>
  <si>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</si>
  <si>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</si>
  <si>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</si>
  <si>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</si>
  <si>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</si>
  <si>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</si>
  <si>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</si>
  <si>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</si>
  <si>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</si>
  <si>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</si>
  <si>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</si>
  <si>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</si>
  <si>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</si>
  <si>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</si>
  <si>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</si>
  <si>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</si>
  <si>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</si>
  <si>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</si>
  <si>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</si>
  <si>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</si>
  <si>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</si>
  <si>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</si>
  <si>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</si>
  <si>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</si>
  <si>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</si>
  <si>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</si>
  <si>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</si>
  <si>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</si>
  <si>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</si>
  <si>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</si>
  <si>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</si>
  <si>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</si>
  <si>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</si>
  <si>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</si>
  <si>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</si>
  <si>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</si>
  <si>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</si>
  <si>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</si>
  <si>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</si>
  <si>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</si>
  <si>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</si>
  <si>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</si>
  <si>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</si>
  <si>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</si>
  <si>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</si>
  <si>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</si>
  <si>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</si>
  <si>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</si>
  <si>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</si>
  <si>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</si>
  <si>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</si>
  <si>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</si>
  <si>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</si>
  <si>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</si>
  <si>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</si>
  <si>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</si>
  <si>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</si>
  <si>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</si>
  <si>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</si>
  <si>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</si>
  <si>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</si>
  <si>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</si>
  <si>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</si>
  <si>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</si>
  <si>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</si>
  <si>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</si>
  <si>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</si>
  <si>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</si>
  <si>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</si>
  <si>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</si>
  <si>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</si>
  <si>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</si>
  <si>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</si>
  <si>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</si>
  <si>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</si>
  <si>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</si>
  <si>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</si>
  <si>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</si>
  <si>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</si>
  <si>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</si>
  <si>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</si>
  <si>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</si>
  <si>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</si>
  <si>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</si>
  <si>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</si>
  <si>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</si>
  <si>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</si>
  <si>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</si>
  <si>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</si>
  <si>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</si>
  <si>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</si>
  <si>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</si>
  <si>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</si>
  <si>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</si>
  <si>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</si>
  <si>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</si>
  <si>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</si>
  <si>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</si>
  <si>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</si>
  <si>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</si>
  <si>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</si>
  <si>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</si>
  <si>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</si>
  <si>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</si>
  <si>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</si>
  <si>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</si>
  <si>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</si>
  <si>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</si>
  <si>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</si>
  <si>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</si>
  <si>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</si>
  <si>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</si>
  <si>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</si>
  <si>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</si>
  <si>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</si>
  <si>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</si>
  <si>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</si>
  <si>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</si>
  <si>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</si>
  <si>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</si>
  <si>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</si>
  <si>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</si>
  <si>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</si>
  <si>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</si>
  <si>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</si>
  <si>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</si>
  <si>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</si>
  <si>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</si>
  <si>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</si>
  <si>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</si>
  <si>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</si>
  <si>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</si>
  <si>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</si>
  <si>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</si>
  <si>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</si>
  <si>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</si>
  <si>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</si>
  <si>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</si>
  <si>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</si>
  <si>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</si>
  <si>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</si>
  <si>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</si>
  <si>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</si>
  <si>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</si>
  <si>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</si>
  <si>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</si>
  <si>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</si>
  <si>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</si>
  <si>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</si>
  <si>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</si>
  <si>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</si>
  <si>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</si>
  <si>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</si>
  <si>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</si>
  <si>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</si>
  <si>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</si>
  <si>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</si>
  <si>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</si>
  <si>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</si>
  <si>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</si>
  <si>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</si>
  <si>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</si>
  <si>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</si>
  <si>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</si>
  <si>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</si>
  <si>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</si>
  <si>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</si>
  <si>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</si>
  <si>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</si>
  <si>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</si>
  <si>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</si>
  <si>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</si>
  <si>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</si>
  <si>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</si>
  <si>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</si>
  <si>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</si>
  <si>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</si>
  <si>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</si>
  <si>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</si>
  <si>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</si>
  <si>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</si>
  <si>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</si>
  <si>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</si>
  <si>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</si>
  <si>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</si>
  <si>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</si>
  <si>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</si>
  <si>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</si>
  <si>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</si>
  <si>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</si>
  <si>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</si>
  <si>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</si>
  <si>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</si>
  <si>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</si>
  <si>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</si>
  <si>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</si>
  <si>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</si>
  <si>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</si>
  <si>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</si>
  <si>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</si>
  <si>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</si>
  <si>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</si>
  <si>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</si>
  <si>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</si>
  <si>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</si>
  <si>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</si>
  <si>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</si>
  <si>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</si>
  <si>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</si>
  <si>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</si>
  <si>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</si>
  <si>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</si>
  <si>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</si>
  <si>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</si>
  <si>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</si>
  <si>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</si>
  <si>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</si>
  <si>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</si>
  <si>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</si>
  <si>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</si>
  <si>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</si>
  <si>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</si>
  <si>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</si>
  <si>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</si>
  <si>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</si>
  <si>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</si>
  <si>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</si>
  <si>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</si>
  <si>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</si>
  <si>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</si>
  <si>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</si>
  <si>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</si>
  <si>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</si>
  <si>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</si>
  <si>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</si>
  <si>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</si>
  <si>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</si>
  <si>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</si>
  <si>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</si>
  <si>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</si>
  <si>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</si>
  <si>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</si>
  <si>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</si>
  <si>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</si>
  <si>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</si>
  <si>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</si>
  <si>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</si>
  <si>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</si>
  <si>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</si>
  <si>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</si>
  <si>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</si>
  <si>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</si>
  <si>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</si>
  <si>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</si>
  <si>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</si>
  <si>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</si>
  <si>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</si>
  <si>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</si>
  <si>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</si>
  <si>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</si>
  <si>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</si>
  <si>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</si>
  <si>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</si>
  <si>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</si>
  <si>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</si>
  <si>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</si>
  <si>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</si>
  <si>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</si>
  <si>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</si>
  <si>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</si>
  <si>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</si>
  <si>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</si>
  <si>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</si>
  <si>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</si>
  <si>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</si>
  <si>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</si>
  <si>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</si>
  <si>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</si>
  <si>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</si>
  <si>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</si>
  <si>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</si>
  <si>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</si>
  <si>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</si>
  <si>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</si>
  <si>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</si>
  <si>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</si>
  <si>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</si>
  <si>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</si>
  <si>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</si>
  <si>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</si>
  <si>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</si>
  <si>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</si>
  <si>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</si>
  <si>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</si>
  <si>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</si>
  <si>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</si>
  <si>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</si>
  <si>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</si>
  <si>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</si>
  <si>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</si>
  <si>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</si>
  <si>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</si>
  <si>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</si>
  <si>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</si>
  <si>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</si>
  <si>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</si>
  <si>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</si>
  <si>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</si>
  <si>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</si>
  <si>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</si>
  <si>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</si>
  <si>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</si>
  <si>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</si>
  <si>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</si>
  <si>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</si>
  <si>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</si>
  <si>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</si>
  <si>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</si>
  <si>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</si>
  <si>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</si>
  <si>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</si>
  <si>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</si>
  <si>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</si>
  <si>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</si>
  <si>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</si>
  <si>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</si>
  <si>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</si>
  <si>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</si>
  <si>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</si>
  <si>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</si>
  <si>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</si>
  <si>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</si>
  <si>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</si>
  <si>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</si>
  <si>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</si>
  <si>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</si>
  <si>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</si>
  <si>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</si>
  <si>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</si>
  <si>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</si>
  <si>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</si>
  <si>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</si>
  <si>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</si>
  <si>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</si>
  <si>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</si>
  <si>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</si>
  <si>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</si>
  <si>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</si>
  <si>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</si>
  <si>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</si>
  <si>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</si>
  <si>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</si>
  <si>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</si>
  <si>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</si>
  <si>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</si>
  <si>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</si>
  <si>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</si>
  <si>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</si>
  <si>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</si>
  <si>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</si>
  <si>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</si>
  <si>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</si>
  <si>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</si>
  <si>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</si>
  <si>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</si>
  <si>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</si>
  <si>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</si>
  <si>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</si>
  <si>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</si>
  <si>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</si>
  <si>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</si>
  <si>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</si>
  <si>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</si>
  <si>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</si>
  <si>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</si>
  <si>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</si>
  <si>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</si>
  <si>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</si>
  <si>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</si>
  <si>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</si>
  <si>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</si>
  <si>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</si>
  <si>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</si>
  <si>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</si>
  <si>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</si>
  <si>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</si>
  <si>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</si>
  <si>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</si>
  <si>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</si>
  <si>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</si>
  <si>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</si>
  <si>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</si>
  <si>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</si>
  <si>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</si>
  <si>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</si>
  <si>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</si>
  <si>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</si>
  <si>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</si>
  <si>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</si>
  <si>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</si>
  <si>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</si>
  <si>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</si>
  <si>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</si>
  <si>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</si>
  <si>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</si>
  <si>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</si>
  <si>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</si>
  <si>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</si>
  <si>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</si>
  <si>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</si>
  <si>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</si>
  <si>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</si>
  <si>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</si>
  <si>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</si>
  <si>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</si>
  <si>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</si>
  <si>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</si>
  <si>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</si>
  <si>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</si>
  <si>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</si>
  <si>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</si>
  <si>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</si>
  <si>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</si>
  <si>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</si>
  <si>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</si>
  <si>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</si>
  <si>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</si>
  <si>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</si>
  <si>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</si>
  <si>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</si>
  <si>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</si>
  <si>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</si>
  <si>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</si>
  <si>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</si>
  <si>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</si>
  <si>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</si>
  <si>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</si>
  <si>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</si>
  <si>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</si>
  <si>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</si>
  <si>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</si>
  <si>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</si>
  <si>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</si>
  <si>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</si>
  <si>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</si>
  <si>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</si>
  <si>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</si>
  <si>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</si>
  <si>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</si>
  <si>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</si>
  <si>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</si>
  <si>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</si>
  <si>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</si>
  <si>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</si>
  <si>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</si>
  <si>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</si>
  <si>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</si>
  <si>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</si>
  <si>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</si>
  <si>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</si>
  <si>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</si>
  <si>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</si>
  <si>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</si>
  <si>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</si>
  <si>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</si>
  <si>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</si>
  <si>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</si>
  <si>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</si>
  <si>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</si>
  <si>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</si>
  <si>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</si>
  <si>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</si>
  <si>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</si>
  <si>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</si>
  <si>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</si>
  <si>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</si>
  <si>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</si>
  <si>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</si>
  <si>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</si>
  <si>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</si>
  <si>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</si>
  <si>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</si>
  <si>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</si>
  <si>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</si>
  <si>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</si>
  <si>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</si>
  <si>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</si>
  <si>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</si>
  <si>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</si>
  <si>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</si>
  <si>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</si>
  <si>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</si>
  <si>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</si>
  <si>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</si>
  <si>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</si>
  <si>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</si>
  <si>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</si>
  <si>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</si>
  <si>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</si>
  <si>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</si>
  <si>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</si>
  <si>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</si>
  <si>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</si>
  <si>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</si>
  <si>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</si>
  <si>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</si>
  <si>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</si>
  <si>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</si>
  <si>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</si>
  <si>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</si>
  <si>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</si>
  <si>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</si>
  <si>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</si>
  <si>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</si>
  <si>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</si>
  <si>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</si>
  <si>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</si>
  <si>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</si>
  <si>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</si>
  <si>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</si>
  <si>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</si>
  <si>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</si>
  <si>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</si>
  <si>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</si>
  <si>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</si>
  <si>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</si>
  <si>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</si>
  <si>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</si>
  <si>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</si>
  <si>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</si>
  <si>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</si>
  <si>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</si>
  <si>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</si>
  <si>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</si>
  <si>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</si>
  <si>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</si>
  <si>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</si>
  <si>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</si>
  <si>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</si>
  <si>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</si>
  <si>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</si>
  <si>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</si>
  <si>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</si>
  <si>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</si>
  <si>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</si>
  <si>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</si>
  <si>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</si>
  <si>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</si>
  <si>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</si>
  <si>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</si>
  <si>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</si>
  <si>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</si>
  <si>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</si>
  <si>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</si>
  <si>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</si>
  <si>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</si>
  <si>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</si>
  <si>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</si>
  <si>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</si>
  <si>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</si>
  <si>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</si>
  <si>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</si>
  <si>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</si>
  <si>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</si>
  <si>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</si>
  <si>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</si>
  <si>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</si>
  <si>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</si>
  <si>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</si>
  <si>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</si>
  <si>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</si>
  <si>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</si>
  <si>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</si>
  <si>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</si>
  <si>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</si>
  <si>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</si>
  <si>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</si>
  <si>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</si>
  <si>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</si>
  <si>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</si>
  <si>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</si>
  <si>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</si>
  <si>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</si>
  <si>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</si>
  <si>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</si>
  <si>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</si>
  <si>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</si>
  <si>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</si>
  <si>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</si>
  <si>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</si>
  <si>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</si>
  <si>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</si>
  <si>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</si>
  <si>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</si>
  <si>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</si>
  <si>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</si>
  <si>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</si>
  <si>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</si>
  <si>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</si>
  <si>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</si>
  <si>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</si>
  <si>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</si>
  <si>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</si>
  <si>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</si>
  <si>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</si>
  <si>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</si>
  <si>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</si>
  <si>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</si>
  <si>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</si>
  <si>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</si>
  <si>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</si>
  <si>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</si>
  <si>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</si>
  <si>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</si>
  <si>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</si>
  <si>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</si>
  <si>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</si>
  <si>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</si>
  <si>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</si>
  <si>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</si>
  <si>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</si>
  <si>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</si>
  <si>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</si>
  <si>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</si>
  <si>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</si>
  <si>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</si>
  <si>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</si>
  <si>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</si>
  <si>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</si>
  <si>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</si>
  <si>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</si>
  <si>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</si>
  <si>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</si>
  <si>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</si>
  <si>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</si>
  <si>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</si>
  <si>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</si>
  <si>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</si>
  <si>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</si>
  <si>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</si>
  <si>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</si>
  <si>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</si>
  <si>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</si>
  <si>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</si>
  <si>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</si>
  <si>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</si>
  <si>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</si>
  <si>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</si>
  <si>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</si>
  <si>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</si>
  <si>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</si>
  <si>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</si>
  <si>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</si>
  <si>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</si>
  <si>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</si>
  <si>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</si>
  <si>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</si>
  <si>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</si>
  <si>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</si>
  <si>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</si>
  <si>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</si>
  <si>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</si>
  <si>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</si>
  <si>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</si>
  <si>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</si>
  <si>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</si>
  <si>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</si>
  <si>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</si>
  <si>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</si>
  <si>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</si>
  <si>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</si>
  <si>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</si>
  <si>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</si>
  <si>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</si>
  <si>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</si>
  <si>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</si>
  <si>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</si>
  <si>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</si>
  <si>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</si>
  <si>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</si>
  <si>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</si>
  <si>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</si>
  <si>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</si>
  <si>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</si>
  <si>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</si>
  <si>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</si>
  <si>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</si>
  <si>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</si>
  <si>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</si>
  <si>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</si>
  <si>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</si>
  <si>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</si>
  <si>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</si>
  <si>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</si>
  <si>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</si>
  <si>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</si>
  <si>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</si>
  <si>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</si>
  <si>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</si>
  <si>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</si>
  <si>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</si>
  <si>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</si>
  <si>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</si>
  <si>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</si>
  <si>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</si>
  <si>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</si>
  <si>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</si>
  <si>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</si>
  <si>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</si>
  <si>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</si>
  <si>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</si>
  <si>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</si>
  <si>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</si>
  <si>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</si>
  <si>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</si>
  <si>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</si>
  <si>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</si>
  <si>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</si>
  <si>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</si>
  <si>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</si>
  <si>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</si>
  <si>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</si>
  <si>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</si>
  <si>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</si>
  <si>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</si>
  <si>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</si>
  <si>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</si>
  <si>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</si>
  <si>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</si>
  <si>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</si>
  <si>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</si>
  <si>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</si>
  <si>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</si>
  <si>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</si>
  <si>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</si>
  <si>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</si>
  <si>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</si>
  <si>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</si>
  <si>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</si>
  <si>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</si>
  <si>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</si>
  <si>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</si>
  <si>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</si>
  <si>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</si>
  <si>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</si>
  <si>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</si>
  <si>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</si>
  <si>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</si>
  <si>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</si>
  <si>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</si>
  <si>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</si>
  <si>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</si>
  <si>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</si>
  <si>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</si>
  <si>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</si>
  <si>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</si>
  <si>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</si>
  <si>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</si>
  <si>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</si>
  <si>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</si>
  <si>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</si>
  <si>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</si>
  <si>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</si>
  <si>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</si>
  <si>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</si>
  <si>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</si>
  <si>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</si>
  <si>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</si>
  <si>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</si>
  <si>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</si>
  <si>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</si>
  <si>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</si>
  <si>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</si>
  <si>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</si>
  <si>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</si>
  <si>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</si>
  <si>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</si>
  <si>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</si>
  <si>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</si>
  <si>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</si>
  <si>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</si>
  <si>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</si>
  <si>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</si>
  <si>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</si>
  <si>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</si>
  <si>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</si>
  <si>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</si>
  <si>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</si>
  <si>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</si>
  <si>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</si>
  <si>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</si>
  <si>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</si>
  <si>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</si>
  <si>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</si>
  <si>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</si>
  <si>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</si>
  <si>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</si>
  <si>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</si>
  <si>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</si>
  <si>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</si>
  <si>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</si>
  <si>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</si>
  <si>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</si>
  <si>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</si>
  <si>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</si>
  <si>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</si>
  <si>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</si>
  <si>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</si>
  <si>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</si>
  <si>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</si>
  <si>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</si>
  <si>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</si>
  <si>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</si>
  <si>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</si>
  <si>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</si>
  <si>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</si>
  <si>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</si>
  <si>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</si>
  <si>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</si>
  <si>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</si>
  <si>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</si>
  <si>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</si>
  <si>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</si>
  <si>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</si>
  <si>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</si>
  <si>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</si>
  <si>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</si>
  <si>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</si>
  <si>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</si>
  <si>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</si>
  <si>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</si>
  <si>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</si>
  <si>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</si>
  <si>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</si>
  <si>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</si>
  <si>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</si>
  <si>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</si>
  <si>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</si>
  <si>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</si>
  <si>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</si>
  <si>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</si>
  <si>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</si>
  <si>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</si>
  <si>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</si>
  <si>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</si>
  <si>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</si>
  <si>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</si>
  <si>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</si>
  <si>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</si>
  <si>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</si>
  <si>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</si>
  <si>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</si>
  <si>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</si>
  <si>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</si>
  <si>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</si>
  <si>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</si>
  <si>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</si>
  <si>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</si>
  <si>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</si>
  <si>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</si>
  <si>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</si>
  <si>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</si>
  <si>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</si>
  <si>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</si>
  <si>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</si>
  <si>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</si>
  <si>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</si>
  <si>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</si>
  <si>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</si>
  <si>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</si>
  <si>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</si>
  <si>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</si>
  <si>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</si>
  <si>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</si>
  <si>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</si>
  <si>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</si>
  <si>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</si>
  <si>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</si>
  <si>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</si>
  <si>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</si>
  <si>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</si>
  <si>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</si>
  <si>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</si>
  <si>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</si>
  <si>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</si>
  <si>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</si>
  <si>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</si>
  <si>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</si>
  <si>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</si>
  <si>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</si>
  <si>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</si>
  <si>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</si>
  <si>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</si>
  <si>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</si>
  <si>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</si>
  <si>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</si>
  <si>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</si>
  <si>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</si>
  <si>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</si>
  <si>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</si>
  <si>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</si>
  <si>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</si>
  <si>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</si>
  <si>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</si>
  <si>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</si>
  <si>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</si>
  <si>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</si>
  <si>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</si>
  <si>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</si>
  <si>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</si>
  <si>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</si>
  <si>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</si>
  <si>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</si>
  <si>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</si>
  <si>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</si>
  <si>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</si>
  <si>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</si>
  <si>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</si>
  <si>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</si>
  <si>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</si>
  <si>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</si>
  <si>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</si>
  <si>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</si>
  <si>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</si>
  <si>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</si>
  <si>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</si>
  <si>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</si>
  <si>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</si>
  <si>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</si>
  <si>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</si>
  <si>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</si>
  <si>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</si>
  <si>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</si>
  <si>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</si>
  <si>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</si>
  <si>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</si>
  <si>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</si>
  <si>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</si>
  <si>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</si>
  <si>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</si>
  <si>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</si>
  <si>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</si>
  <si>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</si>
  <si>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</si>
  <si>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</si>
  <si>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</si>
  <si>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</si>
  <si>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</si>
  <si>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</si>
  <si>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</si>
  <si>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</si>
  <si>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</si>
  <si>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</si>
  <si>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</si>
  <si>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</si>
  <si>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</si>
  <si>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</si>
  <si>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</si>
  <si>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</si>
  <si>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</si>
  <si>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</si>
  <si>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</si>
  <si>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</si>
  <si>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</si>
  <si>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</si>
  <si>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</si>
  <si>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</si>
  <si>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</si>
  <si>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</si>
  <si>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</si>
  <si>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</si>
  <si>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</si>
  <si>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</si>
  <si>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</si>
  <si>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</si>
  <si>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</si>
  <si>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</si>
  <si>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</si>
  <si>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</si>
  <si>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</si>
  <si>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</si>
  <si>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</si>
  <si>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</si>
  <si>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</si>
  <si>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</si>
  <si>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</si>
  <si>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</si>
  <si>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</si>
  <si>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</si>
  <si>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</si>
  <si>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</si>
  <si>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</si>
  <si>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</si>
  <si>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</si>
  <si>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</si>
  <si>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</si>
  <si>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</si>
  <si>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</si>
  <si>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</si>
  <si>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</si>
  <si>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</si>
  <si>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</si>
  <si>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</si>
  <si>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</si>
  <si>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</si>
  <si>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</si>
  <si>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</si>
  <si>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</si>
  <si>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</si>
  <si>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</si>
  <si>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</si>
  <si>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</si>
  <si>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</si>
  <si>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</si>
  <si>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</si>
  <si>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</si>
  <si>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</si>
  <si>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</si>
  <si>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</si>
  <si>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</si>
  <si>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</si>
  <si>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</si>
  <si>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</si>
  <si>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</si>
  <si>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</si>
  <si>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</si>
  <si>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</si>
  <si>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</si>
  <si>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</si>
  <si>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</si>
  <si>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</si>
  <si>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</si>
  <si>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</si>
  <si>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</si>
  <si>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</si>
  <si>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</si>
  <si>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</si>
  <si>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</si>
  <si>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</si>
  <si>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</si>
  <si>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</si>
  <si>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</si>
  <si>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</si>
  <si>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</si>
  <si>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</si>
  <si>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</si>
  <si>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</si>
  <si>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</si>
  <si>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</si>
  <si>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</si>
  <si>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</si>
  <si>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</si>
  <si>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</si>
  <si>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</si>
  <si>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</si>
  <si>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</si>
  <si>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</si>
  <si>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</si>
  <si>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</si>
  <si>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</si>
  <si>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</si>
  <si>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</si>
  <si>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</si>
  <si>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</si>
  <si>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</si>
  <si>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</si>
  <si>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</si>
  <si>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</si>
  <si>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</si>
  <si>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</si>
  <si>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</si>
  <si>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</si>
  <si>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</si>
  <si>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</si>
  <si>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</si>
  <si>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</si>
  <si>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</si>
  <si>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</si>
  <si>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</si>
  <si>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</si>
  <si>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</si>
  <si>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</si>
  <si>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</si>
  <si>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</si>
  <si>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</si>
  <si>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</si>
  <si>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</si>
  <si>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</si>
  <si>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</si>
  <si>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</si>
  <si>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</si>
  <si>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</si>
  <si>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</si>
  <si>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</si>
  <si>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</si>
  <si>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</si>
  <si>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</si>
  <si>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</si>
  <si>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</si>
  <si>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</si>
  <si>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</si>
  <si>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</si>
  <si>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</si>
  <si>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</si>
  <si>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</si>
  <si>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</si>
  <si>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</si>
  <si>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</si>
  <si>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</si>
  <si>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</si>
  <si>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</si>
  <si>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</si>
  <si>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</si>
  <si>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</si>
  <si>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</si>
  <si>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</si>
  <si>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</si>
  <si>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</si>
  <si>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</si>
  <si>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</si>
  <si>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</si>
  <si>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</si>
  <si>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</si>
  <si>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</si>
  <si>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</si>
  <si>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</si>
  <si>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</si>
  <si>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</si>
  <si>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</si>
  <si>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</si>
  <si>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</si>
  <si>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</si>
  <si>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</si>
  <si>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</si>
  <si>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</si>
  <si>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</si>
  <si>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</si>
  <si>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</si>
  <si>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</si>
  <si>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</si>
  <si>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</si>
  <si>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</si>
  <si>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</si>
  <si>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</si>
  <si>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</si>
  <si>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</si>
  <si>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</si>
  <si>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</si>
  <si>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</si>
  <si>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</si>
  <si>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</si>
  <si>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</si>
  <si>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</si>
  <si>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</si>
  <si>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</si>
  <si>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</si>
  <si>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</si>
  <si>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</si>
  <si>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</si>
  <si>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</si>
  <si>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</si>
  <si>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</si>
  <si>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</si>
  <si>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</si>
  <si>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</si>
  <si>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</si>
  <si>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</si>
  <si>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</si>
  <si>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</si>
  <si>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</si>
  <si>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</si>
  <si>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</si>
  <si>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</si>
  <si>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</si>
  <si>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</si>
  <si>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</si>
  <si>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</si>
  <si>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</si>
  <si>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</si>
  <si>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</si>
  <si>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</si>
  <si>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</si>
  <si>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</si>
  <si>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</si>
  <si>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</si>
  <si>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</si>
  <si>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</si>
  <si>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</si>
  <si>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</si>
  <si>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</si>
  <si>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</si>
  <si>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</si>
  <si>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</si>
  <si>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</si>
  <si>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</si>
  <si>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</si>
  <si>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</si>
  <si>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</si>
  <si>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</si>
  <si>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</si>
  <si>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</si>
  <si>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</si>
  <si>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</si>
  <si>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</si>
  <si>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</si>
  <si>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</si>
  <si>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</si>
  <si>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</si>
  <si>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</si>
  <si>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</si>
  <si>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</si>
  <si>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</si>
  <si>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</si>
  <si>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</si>
  <si>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</si>
  <si>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</si>
  <si>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</si>
  <si>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</si>
  <si>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</si>
  <si>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</si>
  <si>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</si>
  <si>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</si>
  <si>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</si>
  <si>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</si>
  <si>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</si>
  <si>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</si>
  <si>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</si>
  <si>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</si>
  <si>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</si>
  <si>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</si>
  <si>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</si>
  <si>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</si>
  <si>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</si>
  <si>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</si>
  <si>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</si>
  <si>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</si>
  <si>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</si>
  <si>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</si>
  <si>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</si>
  <si>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</si>
  <si>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</si>
  <si>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</si>
  <si>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</si>
  <si>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</si>
  <si>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</si>
  <si>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</si>
  <si>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</si>
  <si>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</si>
  <si>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</si>
  <si>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</si>
  <si>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</si>
  <si>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</si>
  <si>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</si>
  <si>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</si>
  <si>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</si>
  <si>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</si>
  <si>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</si>
  <si>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</si>
  <si>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</si>
  <si>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</si>
  <si>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</si>
  <si>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</si>
  <si>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</si>
  <si>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</si>
  <si>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</si>
  <si>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</si>
  <si>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</si>
  <si>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</si>
  <si>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</si>
  <si>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</si>
  <si>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</si>
  <si>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</si>
  <si>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</si>
  <si>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</si>
  <si>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</si>
  <si>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</si>
  <si>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</si>
  <si>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</si>
  <si>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</si>
  <si>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</si>
  <si>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</si>
  <si>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</si>
  <si>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</si>
  <si>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</si>
  <si>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</si>
  <si>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</si>
  <si>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</si>
  <si>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</si>
  <si>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</si>
  <si>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</si>
  <si>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</si>
  <si>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</si>
  <si>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</si>
  <si>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</si>
  <si>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</si>
  <si>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</si>
  <si>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</si>
  <si>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</si>
  <si>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</si>
  <si>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</si>
  <si>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</si>
  <si>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</si>
  <si>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</si>
  <si>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</si>
  <si>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</si>
  <si>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</si>
  <si>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</si>
  <si>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</si>
  <si>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</si>
  <si>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</si>
  <si>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</si>
  <si>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</si>
  <si>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</si>
  <si>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</si>
  <si>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</si>
  <si>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</si>
  <si>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</si>
  <si>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</si>
  <si>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</si>
  <si>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</si>
  <si>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</si>
  <si>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</si>
  <si>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</si>
  <si>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</si>
  <si>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</si>
  <si>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</si>
  <si>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</si>
  <si>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</si>
  <si>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</si>
  <si>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</si>
  <si>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</si>
  <si>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</si>
  <si>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</si>
  <si>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</si>
  <si>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</si>
  <si>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</si>
  <si>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</si>
  <si>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</si>
  <si>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</si>
  <si>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</si>
  <si>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</si>
  <si>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</si>
  <si>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</si>
  <si>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</si>
  <si>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</si>
  <si>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</si>
  <si>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</si>
  <si>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</si>
  <si>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</si>
  <si>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</si>
  <si>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</si>
  <si>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</si>
  <si>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</si>
  <si>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</si>
  <si>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</si>
  <si>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</si>
  <si>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</si>
  <si>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</si>
  <si>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</si>
  <si>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</si>
  <si>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</si>
  <si>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</si>
  <si>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</si>
  <si>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</si>
  <si>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</si>
  <si>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</si>
  <si>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</si>
  <si>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</si>
  <si>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</si>
  <si>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</si>
  <si>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</si>
  <si>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</si>
  <si>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</si>
  <si>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</si>
  <si>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</si>
  <si>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</si>
  <si>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</si>
  <si>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</si>
  <si>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</si>
  <si>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</si>
  <si>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</si>
  <si>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</si>
  <si>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</si>
  <si>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</si>
  <si>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</si>
  <si>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</si>
  <si>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</si>
  <si>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</si>
  <si>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</si>
  <si>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</si>
  <si>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</si>
  <si>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</si>
  <si>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</si>
  <si>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</si>
  <si>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</si>
  <si>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</si>
  <si>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</si>
  <si>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</si>
  <si>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</si>
  <si>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</si>
  <si>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</si>
  <si>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</si>
  <si>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</si>
  <si>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</si>
  <si>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</si>
  <si>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</si>
  <si>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</si>
  <si>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</si>
  <si>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</si>
  <si>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</si>
  <si>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</si>
  <si>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</si>
  <si>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</si>
  <si>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</si>
  <si>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</si>
  <si>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</si>
  <si>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</si>
  <si>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</si>
  <si>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</si>
  <si>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</si>
  <si>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</si>
  <si>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</si>
  <si>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</si>
  <si>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</si>
  <si>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</si>
  <si>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</si>
  <si>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</si>
  <si>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</si>
  <si>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</si>
  <si>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</si>
  <si>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</si>
  <si>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</si>
  <si>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</si>
  <si>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</si>
  <si>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</si>
  <si>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</si>
  <si>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</si>
  <si>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</si>
  <si>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</si>
  <si>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</si>
  <si>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</si>
  <si>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</si>
  <si>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</si>
  <si>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</si>
  <si>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</si>
  <si>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</si>
  <si>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</si>
  <si>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</si>
  <si>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</si>
  <si>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</si>
  <si>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</si>
  <si>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</si>
  <si>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</si>
  <si>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</si>
  <si>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</si>
  <si>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</si>
  <si>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</si>
  <si>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</si>
  <si>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</si>
  <si>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</si>
  <si>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</si>
  <si>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</si>
  <si>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</si>
  <si>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</si>
  <si>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</si>
  <si>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</si>
  <si>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</si>
  <si>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</si>
  <si>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</si>
  <si>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</si>
  <si>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</si>
  <si>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</si>
  <si>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</si>
  <si>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</si>
  <si>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</si>
  <si>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</si>
  <si>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</si>
  <si>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</si>
  <si>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</si>
  <si>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</si>
  <si>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</si>
  <si>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</si>
  <si>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</si>
  <si>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</si>
  <si>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</si>
  <si>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</si>
  <si>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</si>
  <si>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</si>
  <si>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</si>
  <si>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</si>
  <si>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</si>
  <si>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</si>
  <si>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</si>
  <si>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</si>
  <si>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</si>
  <si>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</si>
  <si>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</si>
  <si>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</si>
  <si>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</si>
  <si>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</si>
  <si>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</si>
  <si>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</si>
  <si>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</si>
  <si>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</si>
  <si>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</si>
  <si>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</si>
  <si>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</si>
  <si>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</si>
  <si>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</si>
  <si>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</si>
  <si>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</si>
  <si>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</si>
  <si>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</si>
  <si>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</si>
  <si>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</si>
  <si>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</si>
  <si>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</si>
  <si>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</si>
  <si>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</si>
  <si>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</si>
  <si>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</si>
  <si>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</si>
  <si>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</si>
  <si>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</si>
  <si>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</si>
  <si>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</si>
  <si>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</si>
  <si>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</si>
  <si>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</si>
  <si>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</si>
  <si>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</si>
  <si>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</si>
  <si>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</si>
  <si>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</si>
  <si>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</si>
  <si>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</si>
  <si>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</si>
  <si>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</si>
  <si>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</si>
  <si>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</si>
  <si>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</si>
  <si>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</si>
  <si>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</si>
  <si>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</si>
  <si>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</si>
  <si>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</si>
  <si>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</si>
  <si>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</si>
  <si>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</si>
  <si>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</si>
  <si>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</si>
  <si>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</si>
  <si>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</si>
  <si>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</si>
  <si>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</si>
  <si>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</si>
  <si>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</si>
  <si>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</si>
  <si>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</si>
  <si>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</si>
  <si>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</si>
  <si>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</si>
  <si>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</si>
  <si>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</si>
  <si>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</si>
  <si>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</si>
  <si>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</si>
  <si>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</si>
  <si>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</si>
  <si>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</si>
  <si>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</si>
  <si>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</si>
  <si>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</si>
  <si>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</si>
  <si>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</si>
  <si>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</si>
  <si>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</si>
  <si>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</si>
  <si>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</si>
  <si>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</si>
  <si>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</si>
  <si>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</si>
  <si>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</si>
  <si>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</si>
  <si>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</si>
  <si>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</si>
  <si>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</si>
  <si>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</si>
  <si>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</si>
  <si>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</si>
  <si>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</si>
  <si>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</si>
  <si>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</si>
  <si>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</si>
  <si>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</si>
  <si>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</si>
  <si>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</si>
  <si>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</si>
  <si>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</si>
  <si>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</si>
  <si>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</si>
  <si>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</si>
  <si>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</si>
  <si>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</si>
  <si>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</si>
  <si>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</si>
  <si>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</si>
  <si>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</si>
  <si>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</si>
  <si>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</si>
  <si>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</si>
  <si>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</si>
  <si>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</si>
  <si>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</si>
  <si>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</si>
  <si>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</si>
  <si>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</si>
  <si>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</si>
  <si>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</si>
  <si>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</si>
  <si>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</si>
  <si>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</si>
  <si>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</si>
  <si>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</si>
  <si>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</si>
  <si>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</si>
  <si>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</si>
  <si>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</si>
  <si>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</si>
  <si>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</si>
  <si>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</si>
  <si>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</si>
  <si>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</si>
  <si>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</si>
  <si>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</si>
  <si>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</si>
  <si>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</si>
  <si>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</si>
  <si>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</si>
  <si>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</si>
  <si>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</si>
  <si>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</si>
  <si>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</si>
  <si>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</si>
  <si>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</si>
  <si>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</si>
  <si>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</si>
  <si>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</si>
  <si>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</si>
  <si>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</si>
  <si>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</si>
  <si>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</si>
  <si>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</si>
  <si>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</si>
  <si>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</si>
  <si>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</si>
  <si>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</si>
  <si>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</si>
  <si>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</si>
  <si>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</si>
  <si>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</si>
  <si>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</si>
  <si>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</si>
  <si>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</si>
  <si>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</si>
  <si>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</si>
  <si>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</si>
  <si>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</si>
  <si>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</si>
  <si>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</si>
  <si>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</si>
  <si>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</si>
  <si>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</si>
  <si>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</si>
  <si>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</si>
  <si>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</si>
  <si>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</si>
  <si>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</si>
  <si>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</si>
  <si>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</si>
  <si>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</si>
  <si>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</si>
  <si>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</si>
  <si>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</si>
  <si>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</si>
  <si>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</si>
  <si>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</si>
  <si>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</si>
  <si>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</si>
  <si>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</si>
  <si>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</si>
  <si>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</si>
  <si>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</si>
  <si>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</si>
  <si>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</si>
  <si>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</si>
  <si>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</si>
  <si>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</si>
  <si>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</si>
  <si>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</si>
  <si>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</si>
  <si>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</si>
  <si>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</si>
  <si>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</si>
  <si>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</si>
  <si>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</si>
  <si>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</si>
  <si>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</si>
  <si>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</si>
  <si>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</si>
  <si>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</si>
  <si>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</si>
  <si>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</si>
  <si>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</si>
  <si>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</si>
  <si>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</si>
  <si>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</si>
  <si>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</si>
  <si>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</si>
  <si>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</si>
  <si>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</si>
  <si>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</si>
  <si>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</si>
  <si>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</si>
  <si>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</si>
  <si>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</si>
  <si>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</si>
  <si>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</si>
  <si>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</si>
  <si>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</si>
  <si>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</si>
  <si>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</si>
  <si>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</si>
  <si>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</si>
  <si>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</si>
  <si>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</si>
  <si>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</si>
  <si>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</si>
  <si>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</si>
  <si>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</si>
  <si>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</si>
  <si>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</si>
  <si>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</si>
  <si>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</si>
  <si>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</si>
  <si>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</si>
  <si>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</si>
  <si>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</si>
  <si>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</si>
  <si>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</si>
  <si>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</si>
  <si>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</si>
  <si>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</si>
  <si>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</si>
  <si>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</si>
  <si>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</si>
  <si>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</si>
  <si>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</si>
  <si>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</si>
  <si>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</si>
  <si>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</si>
  <si>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</si>
  <si>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</si>
  <si>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</si>
  <si>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</si>
  <si>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</si>
  <si>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</si>
  <si>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</si>
  <si>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</si>
  <si>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</si>
  <si>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</si>
  <si>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</si>
  <si>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</si>
  <si>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</si>
  <si>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</si>
  <si>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</si>
  <si>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</si>
  <si>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</si>
  <si>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</si>
  <si>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</si>
  <si>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</si>
  <si>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</si>
  <si>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</si>
  <si>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</si>
  <si>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</si>
  <si>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</si>
  <si>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</si>
  <si>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</si>
  <si>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</si>
  <si>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</si>
  <si>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</si>
  <si>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</si>
  <si>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</si>
  <si>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</si>
  <si>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</si>
  <si>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</si>
  <si>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</si>
  <si>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</si>
  <si>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</si>
  <si>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</si>
  <si>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</si>
  <si>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</si>
  <si>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</si>
  <si>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</si>
  <si>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</si>
  <si>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</si>
  <si>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</si>
  <si>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</si>
  <si>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</si>
  <si>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</si>
  <si>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</si>
  <si>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</si>
  <si>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</si>
  <si>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</si>
  <si>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</si>
  <si>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</si>
  <si>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</si>
  <si>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</si>
  <si>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</si>
  <si>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</si>
  <si>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</si>
  <si>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</si>
  <si>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</si>
  <si>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</si>
  <si>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</si>
  <si>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</si>
  <si>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</si>
  <si>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</si>
  <si>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</si>
  <si>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</si>
  <si>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</si>
  <si>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</si>
  <si>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</si>
  <si>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</si>
  <si>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</si>
  <si>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</si>
  <si>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</si>
  <si>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</si>
  <si>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</si>
  <si>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</si>
  <si>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</si>
  <si>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</si>
  <si>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</si>
  <si>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</si>
  <si>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</si>
  <si>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</si>
  <si>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</si>
  <si>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</si>
  <si>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</si>
  <si>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</si>
  <si>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</si>
  <si>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</si>
  <si>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</si>
  <si>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</si>
  <si>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</si>
  <si>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</si>
  <si>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</si>
  <si>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</si>
  <si>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</si>
  <si>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</si>
  <si>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</si>
  <si>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</si>
  <si>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</si>
  <si>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</si>
  <si>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</si>
  <si>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</si>
  <si>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</si>
  <si>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</si>
  <si>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</si>
  <si>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</si>
  <si>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</si>
  <si>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</si>
  <si>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</si>
  <si>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</si>
  <si>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</si>
  <si>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</si>
  <si>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</si>
  <si>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</si>
  <si>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</si>
  <si>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</si>
  <si>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</si>
  <si>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</si>
  <si>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</si>
  <si>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</si>
  <si>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</si>
  <si>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</si>
  <si>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</si>
  <si>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</si>
  <si>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</si>
  <si>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</si>
  <si>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</si>
  <si>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</si>
  <si>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</si>
  <si>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</si>
  <si>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</si>
  <si>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</si>
  <si>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</si>
  <si>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</si>
  <si>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</si>
  <si>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</si>
  <si>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</si>
  <si>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</si>
  <si>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</si>
  <si>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</si>
  <si>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</si>
  <si>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</si>
  <si>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</si>
  <si>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</si>
  <si>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</si>
  <si>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</si>
  <si>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</si>
  <si>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</si>
  <si>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</si>
  <si>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</si>
  <si>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</si>
  <si>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</si>
  <si>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</si>
  <si>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</si>
  <si>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</si>
  <si>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</si>
  <si>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</si>
  <si>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</si>
  <si>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</si>
  <si>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</si>
  <si>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</si>
  <si>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</si>
  <si>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</si>
  <si>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</si>
  <si>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</si>
  <si>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</si>
  <si>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</si>
  <si>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</si>
  <si>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</si>
  <si>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</si>
  <si>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</si>
  <si>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</si>
  <si>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</si>
  <si>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</si>
  <si>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</si>
  <si>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</si>
  <si>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</si>
  <si>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</si>
  <si>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</si>
  <si>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</si>
  <si>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</si>
  <si>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</si>
  <si>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</si>
  <si>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</si>
  <si>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</si>
  <si>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</si>
  <si>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</si>
  <si>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</si>
  <si>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</si>
  <si>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</si>
  <si>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</si>
  <si>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</si>
  <si>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</si>
  <si>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</si>
  <si>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</si>
  <si>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</si>
  <si>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</si>
  <si>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</si>
  <si>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</si>
  <si>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</si>
  <si>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</si>
  <si>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</si>
  <si>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</si>
  <si>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</si>
  <si>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</si>
  <si>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</si>
  <si>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</si>
  <si>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</si>
  <si>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</si>
  <si>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</si>
  <si>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</si>
  <si>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</si>
  <si>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</si>
  <si>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</si>
  <si>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</si>
  <si>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</si>
  <si>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</si>
  <si>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</si>
  <si>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</si>
  <si>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</si>
  <si>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</si>
  <si>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</si>
  <si>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</si>
  <si>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</si>
  <si>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</si>
  <si>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</si>
  <si>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</si>
  <si>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</si>
  <si>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</si>
  <si>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</si>
  <si>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</si>
  <si>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</si>
  <si>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</si>
  <si>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</si>
  <si>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</si>
  <si>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</si>
  <si>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</si>
  <si>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</si>
  <si>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</si>
  <si>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</si>
  <si>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</si>
  <si>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</si>
  <si>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</si>
  <si>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</si>
  <si>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</si>
  <si>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</si>
  <si>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</si>
  <si>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</si>
  <si>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</si>
  <si>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</si>
  <si>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</si>
  <si>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</si>
  <si>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</si>
  <si>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</si>
  <si>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</si>
  <si>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</si>
  <si>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</si>
  <si>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</si>
  <si>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</si>
  <si>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</si>
  <si>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</si>
  <si>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</si>
  <si>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</si>
  <si>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</si>
  <si>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</si>
  <si>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</si>
  <si>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</si>
  <si>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</si>
  <si>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</si>
  <si>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</si>
  <si>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</si>
  <si>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</si>
  <si>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</si>
  <si>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</si>
  <si>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</si>
  <si>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</si>
  <si>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</si>
  <si>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</si>
  <si>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</si>
  <si>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</si>
  <si>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</si>
  <si>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</si>
  <si>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</si>
  <si>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</si>
  <si>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</si>
  <si>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</si>
  <si>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</si>
  <si>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</si>
  <si>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</si>
  <si>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</si>
  <si>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</si>
  <si>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</si>
  <si>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</si>
  <si>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</si>
  <si>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</si>
  <si>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</si>
  <si>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</si>
  <si>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</si>
  <si>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</si>
  <si>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</si>
  <si>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</si>
  <si>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</si>
  <si>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</si>
  <si>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</si>
  <si>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</si>
  <si>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</si>
  <si>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</si>
  <si>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</si>
  <si>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</si>
  <si>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</si>
  <si>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</si>
  <si>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</si>
  <si>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</si>
  <si>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</si>
  <si>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</si>
  <si>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</si>
  <si>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</si>
  <si>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</si>
  <si>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</si>
  <si>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</si>
  <si>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</si>
  <si>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</si>
  <si>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</si>
  <si>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</si>
  <si>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</si>
  <si>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</si>
  <si>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</si>
  <si>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</si>
  <si>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</si>
  <si>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</si>
  <si>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</si>
  <si>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</si>
  <si>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</si>
  <si>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</si>
  <si>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</si>
  <si>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</si>
  <si>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</si>
  <si>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</si>
  <si>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</si>
  <si>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</si>
  <si>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</si>
  <si>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</si>
  <si>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</si>
  <si>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</si>
  <si>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</si>
  <si>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</si>
  <si>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</si>
  <si>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</si>
  <si>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</si>
  <si>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</si>
  <si>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</si>
  <si>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</si>
  <si>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</si>
  <si>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</si>
  <si>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</si>
  <si>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</si>
  <si>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</si>
  <si>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</si>
  <si>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</si>
  <si>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</si>
  <si>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</si>
  <si>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</si>
  <si>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</si>
  <si>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</si>
  <si>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</si>
  <si>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</si>
  <si>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</si>
  <si>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</si>
  <si>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</si>
  <si>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</si>
  <si>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</si>
  <si>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</si>
  <si>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</si>
  <si>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</si>
  <si>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</si>
  <si>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</si>
  <si>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</si>
  <si>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</si>
  <si>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</si>
  <si>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</si>
  <si>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</si>
  <si>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</si>
  <si>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</si>
  <si>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</si>
  <si>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</si>
  <si>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</si>
  <si>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</si>
  <si>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</si>
  <si>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</si>
  <si>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</si>
  <si>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</si>
  <si>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</si>
  <si>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</si>
  <si>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</si>
  <si>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</si>
  <si>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</si>
  <si>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</si>
  <si>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</si>
  <si>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</si>
  <si>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</si>
  <si>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</si>
  <si>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</si>
  <si>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</si>
  <si>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</si>
  <si>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</si>
  <si>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</si>
  <si>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</si>
  <si>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</si>
  <si>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</si>
  <si>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</si>
  <si>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</si>
  <si>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</si>
  <si>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</si>
  <si>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</si>
  <si>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</si>
  <si>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</si>
  <si>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</si>
  <si>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</si>
  <si>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</si>
  <si>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</si>
  <si>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</si>
  <si>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</si>
  <si>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</si>
  <si>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</si>
  <si>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</si>
  <si>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</si>
  <si>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</si>
  <si>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</si>
  <si>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</si>
  <si>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</si>
  <si>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</si>
  <si>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</si>
  <si>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</si>
  <si>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</si>
  <si>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</si>
  <si>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</si>
  <si>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</si>
  <si>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</si>
  <si>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</si>
  <si>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</si>
  <si>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</si>
  <si>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</si>
  <si>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</si>
  <si>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</si>
  <si>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</si>
  <si>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</si>
  <si>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</si>
  <si>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</si>
  <si>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</si>
  <si>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</si>
  <si>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</si>
  <si>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</si>
  <si>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</si>
  <si>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</si>
  <si>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</si>
  <si>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</si>
  <si>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</si>
  <si>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</si>
  <si>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</si>
  <si>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</si>
  <si>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</si>
  <si>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</si>
  <si>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</si>
  <si>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</si>
  <si>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</si>
  <si>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</si>
  <si>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</si>
  <si>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</si>
  <si>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</si>
  <si>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</si>
  <si>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</si>
  <si>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</si>
  <si>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</si>
  <si>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</si>
  <si>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</si>
  <si>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</si>
  <si>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</si>
  <si>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</si>
  <si>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</si>
  <si>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</si>
  <si>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</si>
  <si>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</si>
  <si>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</si>
  <si>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</si>
  <si>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</si>
  <si>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</si>
  <si>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</si>
  <si>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</si>
  <si>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</si>
  <si>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</si>
  <si>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</si>
  <si>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</si>
  <si>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</si>
  <si>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</si>
  <si>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</si>
  <si>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</si>
  <si>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</si>
  <si>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</si>
  <si>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</si>
  <si>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</si>
  <si>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</si>
  <si>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</si>
  <si>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</si>
  <si>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</si>
  <si>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</si>
  <si>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</si>
  <si>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</si>
  <si>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</si>
  <si>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</si>
  <si>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</si>
  <si>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</si>
  <si>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</si>
  <si>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</si>
  <si>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</si>
  <si>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</si>
  <si>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</si>
  <si>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</si>
  <si>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</si>
  <si>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</si>
  <si>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</si>
  <si>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</si>
  <si>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</si>
  <si>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</si>
  <si>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</si>
  <si>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</si>
  <si>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</si>
  <si>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</si>
  <si>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</si>
  <si>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</si>
  <si>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</si>
  <si>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</si>
  <si>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</si>
  <si>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</si>
  <si>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</si>
  <si>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</si>
  <si>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</si>
  <si>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</si>
  <si>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</si>
  <si>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</si>
  <si>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</si>
  <si>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</si>
  <si>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</si>
  <si>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</si>
  <si>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</si>
  <si>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</si>
  <si>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</si>
  <si>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</si>
  <si>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</si>
  <si>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</si>
  <si>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</si>
  <si>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</si>
  <si>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</si>
  <si>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</si>
  <si>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</si>
  <si>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</si>
  <si>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</si>
  <si>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</si>
  <si>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</si>
  <si>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</si>
  <si>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</si>
  <si>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</si>
  <si>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</si>
  <si>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</si>
  <si>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</si>
  <si>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</si>
  <si>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</si>
  <si>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</si>
  <si>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</si>
  <si>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</si>
  <si>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</si>
  <si>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</si>
  <si>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</si>
  <si>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</si>
  <si>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</si>
  <si>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</si>
  <si>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</si>
  <si>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</si>
  <si>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</si>
  <si>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</si>
  <si>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</si>
  <si>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</si>
  <si>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</si>
  <si>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</si>
  <si>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</si>
  <si>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</si>
  <si>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</si>
  <si>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</si>
  <si>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</si>
  <si>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</si>
  <si>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</si>
  <si>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</si>
  <si>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</si>
  <si>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</si>
  <si>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</si>
  <si>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</si>
  <si>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</si>
  <si>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</si>
  <si>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</si>
  <si>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</si>
  <si>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</si>
  <si>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</si>
  <si>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</si>
  <si>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</si>
  <si>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</si>
  <si>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</si>
  <si>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</si>
  <si>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</si>
  <si>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</si>
  <si>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</si>
  <si>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</si>
  <si>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</si>
  <si>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</si>
  <si>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</si>
  <si>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</si>
  <si>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</si>
  <si>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</si>
  <si>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</si>
  <si>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</si>
  <si>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</si>
  <si>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</si>
  <si>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</si>
  <si>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</si>
  <si>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</si>
  <si>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</si>
  <si>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</si>
  <si>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</si>
  <si>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</si>
  <si>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</si>
  <si>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</si>
  <si>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</si>
  <si>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</si>
  <si>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</si>
  <si>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</si>
  <si>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</si>
  <si>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</si>
  <si>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</si>
  <si>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</si>
  <si>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</si>
  <si>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</si>
  <si>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</si>
  <si>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</si>
  <si>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</si>
  <si>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</si>
  <si>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</si>
  <si>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</si>
  <si>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</si>
  <si>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</si>
  <si>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</si>
  <si>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</si>
  <si>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</si>
  <si>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</si>
  <si>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</si>
  <si>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</si>
  <si>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</si>
  <si>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</si>
  <si>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</si>
  <si>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</si>
  <si>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</si>
  <si>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</si>
  <si>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</si>
  <si>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</si>
  <si>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</si>
  <si>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</si>
  <si>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</si>
  <si>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</si>
  <si>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</si>
  <si>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</si>
  <si>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</si>
  <si>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</si>
  <si>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</si>
  <si>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</si>
  <si>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</si>
  <si>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</si>
  <si>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</si>
  <si>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</si>
  <si>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</si>
  <si>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</si>
  <si>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</si>
  <si>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</si>
  <si>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</si>
  <si>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</si>
  <si>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</si>
  <si>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</si>
  <si>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</si>
  <si>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</si>
  <si>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</si>
  <si>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</si>
  <si>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</si>
  <si>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</si>
  <si>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</si>
  <si>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</si>
  <si>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</si>
  <si>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</si>
  <si>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</si>
  <si>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</si>
  <si>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</si>
  <si>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</si>
  <si>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</si>
  <si>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</si>
  <si>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</si>
  <si>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</si>
  <si>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</si>
  <si>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</si>
  <si>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</si>
  <si>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</si>
  <si>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</si>
  <si>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</si>
  <si>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</si>
  <si>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</si>
  <si>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</si>
  <si>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</si>
  <si>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</si>
  <si>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</si>
  <si>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</si>
  <si>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</si>
  <si>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</si>
  <si>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</si>
  <si>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</si>
  <si>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</si>
  <si>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</si>
  <si>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</si>
  <si>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</si>
  <si>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</si>
  <si>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</si>
  <si>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</si>
  <si>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</si>
  <si>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</si>
  <si>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</si>
  <si>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</si>
  <si>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</si>
  <si>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</si>
  <si>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</si>
  <si>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</si>
  <si>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</si>
  <si>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</si>
  <si>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</si>
  <si>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</si>
  <si>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</si>
  <si>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</si>
  <si>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</si>
  <si>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</si>
  <si>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</si>
  <si>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</si>
  <si>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</si>
  <si>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</si>
  <si>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</si>
  <si>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</si>
  <si>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</si>
  <si>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</si>
  <si>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</si>
  <si>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</si>
  <si>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</si>
  <si>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</si>
  <si>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</si>
  <si>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</si>
  <si>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</si>
  <si>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</si>
  <si>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</si>
  <si>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</si>
  <si>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</si>
  <si>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</si>
  <si>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</si>
  <si>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</si>
  <si>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</si>
  <si>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</si>
  <si>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</si>
  <si>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</si>
  <si>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</si>
  <si>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</si>
  <si>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</si>
  <si>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</si>
  <si>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</si>
  <si>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</si>
  <si>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</si>
  <si>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</si>
  <si>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</si>
  <si>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</si>
  <si>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</si>
  <si>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</si>
  <si>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</si>
  <si>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</si>
  <si>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</si>
  <si>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</si>
  <si>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</si>
  <si>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</si>
  <si>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</si>
  <si>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</si>
  <si>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</si>
  <si>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</si>
  <si>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</si>
  <si>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</si>
  <si>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</si>
  <si>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</si>
  <si>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</si>
  <si>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</si>
  <si>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</si>
  <si>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</si>
  <si>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</si>
  <si>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</si>
  <si>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</si>
  <si>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</si>
  <si>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</si>
  <si>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</si>
  <si>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</si>
  <si>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</si>
  <si>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</si>
  <si>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</si>
  <si>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</si>
  <si>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</si>
  <si>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</si>
  <si>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</si>
  <si>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</si>
  <si>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</si>
  <si>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</si>
  <si>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</si>
  <si>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</si>
  <si>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</si>
  <si>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</si>
  <si>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</si>
  <si>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</si>
  <si>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</si>
  <si>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</si>
  <si>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</si>
  <si>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</si>
  <si>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</si>
  <si>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</si>
  <si>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</si>
  <si>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</si>
  <si>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</si>
  <si>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</si>
  <si>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</si>
  <si>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</si>
  <si>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</si>
  <si>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</si>
  <si>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</si>
  <si>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</si>
  <si>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</si>
  <si>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</si>
  <si>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</si>
  <si>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</si>
  <si>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</si>
  <si>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</si>
  <si>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</si>
  <si>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</si>
  <si>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</si>
  <si>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</si>
  <si>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</si>
  <si>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</si>
  <si>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</si>
  <si>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</si>
  <si>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</si>
  <si>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</si>
  <si>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</si>
  <si>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</si>
  <si>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</si>
  <si>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</si>
  <si>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</si>
  <si>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</si>
  <si>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</si>
  <si>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</si>
  <si>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</si>
  <si>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</si>
  <si>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</si>
  <si>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</si>
  <si>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</si>
  <si>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</si>
  <si>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</si>
  <si>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</si>
  <si>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</si>
  <si>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</si>
  <si>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</si>
  <si>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</si>
  <si>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</si>
  <si>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</si>
  <si>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</si>
  <si>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</si>
  <si>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</si>
  <si>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</si>
  <si>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</si>
  <si>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</si>
  <si>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</si>
  <si>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</si>
  <si>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</si>
  <si>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</si>
  <si>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</si>
  <si>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</si>
  <si>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</si>
  <si>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</si>
  <si>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</si>
  <si>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</si>
  <si>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</si>
  <si>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</si>
  <si>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</si>
  <si>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</si>
  <si>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</si>
  <si>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</si>
  <si>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</si>
  <si>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</si>
  <si>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</si>
  <si>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</si>
  <si>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</si>
  <si>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</si>
  <si>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</si>
  <si>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</si>
  <si>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</si>
  <si>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</si>
  <si>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</si>
  <si>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</si>
  <si>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</si>
  <si>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</si>
  <si>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</si>
  <si>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</si>
  <si>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</si>
  <si>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</si>
  <si>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</si>
  <si>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</si>
  <si>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</si>
  <si>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</si>
  <si>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</si>
  <si>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</si>
  <si>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</si>
  <si>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</si>
  <si>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</si>
  <si>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</si>
  <si>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</si>
  <si>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</si>
  <si>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</si>
  <si>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</si>
  <si>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</si>
  <si>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</si>
  <si>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</si>
  <si>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</si>
  <si>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</si>
  <si>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</si>
  <si>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</si>
  <si>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</si>
  <si>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</si>
  <si>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</si>
  <si>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</si>
  <si>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</si>
  <si>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</si>
  <si>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</si>
  <si>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</si>
  <si>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</si>
  <si>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</si>
  <si>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</si>
  <si>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</si>
  <si>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</si>
  <si>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</si>
  <si>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</si>
  <si>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</si>
  <si>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</si>
  <si>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</si>
  <si>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</si>
  <si>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</si>
  <si>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</si>
  <si>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</si>
  <si>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</si>
  <si>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</si>
  <si>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</si>
  <si>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</si>
  <si>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</si>
  <si>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</si>
  <si>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</si>
  <si>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</si>
  <si>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</si>
  <si>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</si>
  <si>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</si>
  <si>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</si>
  <si>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</si>
  <si>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</si>
  <si>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</si>
  <si>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</si>
  <si>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</si>
  <si>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</si>
  <si>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</si>
  <si>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</si>
  <si>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</si>
  <si>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</si>
  <si>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</si>
  <si>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</si>
  <si>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</si>
  <si>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</si>
  <si>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</si>
  <si>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</si>
  <si>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</si>
  <si>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</si>
  <si>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</si>
  <si>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</si>
  <si>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</si>
  <si>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</si>
  <si>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</si>
  <si>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</si>
  <si>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</si>
  <si>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</si>
  <si>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</si>
  <si>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</si>
  <si>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</si>
  <si>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</si>
  <si>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</si>
  <si>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</si>
  <si>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</si>
  <si>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</si>
  <si>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</si>
  <si>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</si>
  <si>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</si>
  <si>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</si>
  <si>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</si>
  <si>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</si>
  <si>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</si>
  <si>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</si>
  <si>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</si>
  <si>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</si>
  <si>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</si>
  <si>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</si>
  <si>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</si>
  <si>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</si>
  <si>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</si>
  <si>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</si>
  <si>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</si>
  <si>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</si>
  <si>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</si>
  <si>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</si>
  <si>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</si>
  <si>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</si>
  <si>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</si>
  <si>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</si>
  <si>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</si>
  <si>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</si>
  <si>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</si>
  <si>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</si>
  <si>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</si>
  <si>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</si>
  <si>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</si>
  <si>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</si>
  <si>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</si>
  <si>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</si>
  <si>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</si>
  <si>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</si>
  <si>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</si>
  <si>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</si>
  <si>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</si>
  <si>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</si>
  <si>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</si>
  <si>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</si>
  <si>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</si>
  <si>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</si>
  <si>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</si>
  <si>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</si>
  <si>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</si>
  <si>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</si>
  <si>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</si>
  <si>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</si>
  <si>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</si>
  <si>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</si>
  <si>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</si>
  <si>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</si>
  <si>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</si>
  <si>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</si>
  <si>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</si>
  <si>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</si>
  <si>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</si>
  <si>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</si>
  <si>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</si>
  <si>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</si>
  <si>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</si>
  <si>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</si>
  <si>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</si>
  <si>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</si>
  <si>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</si>
  <si>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</si>
  <si>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</si>
  <si>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</si>
  <si>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</si>
  <si>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</si>
  <si>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</si>
  <si>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</si>
  <si>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</si>
  <si>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</si>
  <si>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</si>
  <si>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</si>
  <si>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</si>
  <si>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</si>
  <si>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</si>
  <si>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</si>
  <si>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</si>
  <si>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</si>
  <si>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</si>
  <si>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</si>
  <si>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</si>
  <si>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</si>
  <si>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</si>
  <si>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</si>
  <si>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</si>
  <si>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</si>
  <si>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</si>
  <si>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</si>
  <si>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</si>
  <si>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</si>
  <si>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</si>
  <si>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</si>
  <si>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</si>
  <si>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</si>
  <si>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</si>
  <si>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</si>
  <si>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</si>
  <si>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</si>
  <si>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</si>
  <si>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</si>
  <si>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</si>
  <si>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</si>
  <si>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</si>
  <si>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</si>
  <si>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</si>
  <si>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</si>
  <si>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</si>
  <si>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</si>
  <si>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</si>
  <si>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</si>
  <si>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</si>
  <si>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</si>
  <si>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</si>
  <si>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</si>
  <si>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</si>
  <si>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</si>
  <si>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</si>
  <si>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</si>
  <si>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</si>
  <si>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</si>
  <si>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</si>
  <si>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</si>
  <si>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</si>
  <si>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</si>
  <si>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</si>
  <si>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</si>
  <si>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</si>
  <si>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</si>
  <si>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</si>
  <si>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</si>
  <si>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</si>
  <si>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</si>
  <si>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</si>
  <si>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</si>
  <si>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</si>
  <si>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</si>
  <si>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</si>
  <si>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</si>
  <si>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</si>
  <si>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</si>
  <si>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</si>
  <si>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</si>
  <si>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</si>
  <si>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</si>
  <si>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</si>
  <si>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</si>
  <si>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</si>
  <si>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</si>
  <si>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</si>
  <si>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</si>
  <si>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</si>
  <si>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</si>
  <si>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</si>
  <si>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</si>
  <si>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</si>
  <si>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</si>
  <si>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</si>
  <si>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</si>
  <si>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</si>
  <si>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</si>
  <si>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</si>
  <si>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</si>
  <si>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</si>
  <si>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</si>
  <si>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</si>
  <si>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</si>
  <si>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</si>
  <si>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</si>
  <si>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</si>
  <si>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</si>
  <si>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</si>
  <si>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</si>
  <si>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</si>
  <si>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</si>
  <si>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</si>
  <si>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</si>
  <si>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</si>
  <si>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</si>
  <si>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</si>
  <si>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</si>
  <si>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</si>
  <si>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</si>
  <si>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</si>
  <si>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</si>
  <si>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</si>
  <si>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</si>
  <si>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</si>
  <si>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</si>
  <si>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</si>
  <si>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</si>
  <si>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</si>
  <si>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</si>
  <si>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</si>
  <si>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</si>
  <si>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</si>
  <si>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</si>
  <si>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</si>
  <si>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</si>
  <si>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</si>
  <si>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</si>
  <si>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</si>
  <si>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</si>
  <si>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</si>
  <si>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</si>
  <si>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</si>
  <si>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</si>
  <si>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</si>
  <si>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</si>
  <si>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</si>
  <si>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</si>
  <si>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</si>
  <si>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</si>
  <si>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</si>
  <si>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</si>
  <si>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</si>
  <si>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</si>
  <si>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</si>
  <si>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</si>
  <si>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</si>
  <si>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</si>
  <si>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</si>
  <si>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</si>
  <si>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</si>
  <si>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</si>
  <si>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</si>
  <si>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</si>
  <si>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</si>
  <si>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</si>
  <si>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</si>
  <si>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</si>
  <si>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</si>
  <si>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</si>
  <si>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</si>
  <si>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</si>
  <si>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</si>
  <si>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</si>
  <si>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</si>
  <si>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</si>
  <si>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</si>
  <si>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</si>
  <si>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</si>
  <si>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</si>
  <si>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</si>
  <si>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</si>
  <si>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</si>
  <si>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</si>
  <si>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</si>
  <si>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</si>
  <si>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</si>
  <si>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</si>
  <si>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</si>
  <si>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</si>
  <si>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</si>
  <si>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</si>
  <si>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</si>
  <si>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</si>
  <si>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</si>
  <si>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</si>
  <si>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</si>
  <si>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</si>
  <si>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</si>
  <si>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</si>
  <si>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</si>
  <si>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</si>
  <si>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</si>
  <si>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</si>
  <si>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</si>
  <si>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</si>
  <si>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</si>
  <si>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</si>
  <si>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</si>
  <si>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</si>
  <si>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</si>
  <si>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</si>
  <si>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</si>
  <si>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</si>
  <si>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</si>
  <si>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</si>
  <si>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</si>
  <si>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</si>
  <si>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</si>
  <si>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</si>
  <si>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</si>
  <si>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</si>
  <si>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</si>
  <si>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</si>
  <si>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</si>
  <si>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</si>
  <si>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</si>
  <si>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</si>
  <si>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</si>
  <si>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</si>
  <si>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</si>
  <si>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</si>
  <si>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</si>
  <si>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</si>
  <si>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</si>
  <si>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</si>
  <si>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</si>
  <si>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</si>
  <si>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</si>
  <si>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</si>
  <si>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</si>
  <si>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</si>
  <si>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</si>
  <si>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</si>
  <si>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</si>
  <si>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</si>
  <si>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</si>
  <si>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</si>
  <si>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</si>
  <si>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</si>
  <si>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</si>
  <si>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</si>
  <si>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</si>
  <si>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</si>
  <si>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</si>
  <si>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</si>
  <si>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</si>
  <si>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</si>
  <si>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</si>
  <si>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</si>
  <si>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</si>
  <si>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</si>
  <si>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</si>
  <si>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</si>
  <si>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</si>
  <si>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</si>
  <si>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</si>
  <si>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</si>
  <si>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</si>
  <si>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</si>
  <si>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</si>
  <si>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</si>
  <si>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</si>
  <si>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</si>
  <si>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</si>
  <si>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</si>
  <si>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</si>
  <si>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</si>
  <si>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</si>
  <si>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</si>
  <si>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</si>
  <si>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</si>
  <si>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</si>
  <si>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</si>
  <si>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</si>
  <si>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</si>
  <si>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</si>
  <si>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</si>
  <si>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</si>
  <si>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</si>
  <si>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</si>
  <si>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</si>
  <si>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</si>
  <si>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</si>
  <si>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</si>
  <si>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</si>
  <si>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</si>
  <si>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</si>
  <si>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</si>
  <si>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</si>
  <si>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</si>
  <si>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</si>
  <si>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</si>
  <si>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</si>
  <si>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</si>
  <si>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</si>
  <si>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</si>
  <si>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</si>
  <si>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</si>
  <si>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</si>
  <si>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</si>
  <si>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</si>
  <si>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</si>
  <si>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</si>
  <si>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</si>
  <si>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</si>
  <si>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</si>
  <si>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</si>
  <si>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</si>
  <si>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</si>
  <si>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</si>
  <si>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</si>
  <si>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</si>
  <si>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</si>
  <si>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</si>
  <si>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</si>
  <si>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</si>
  <si>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</si>
  <si>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</si>
  <si>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</si>
  <si>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</si>
  <si>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</si>
  <si>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</si>
  <si>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</si>
  <si>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</si>
  <si>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</si>
  <si>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</si>
  <si>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</si>
  <si>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</si>
  <si>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</si>
  <si>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</si>
  <si>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</si>
  <si>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</si>
  <si>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</si>
  <si>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</si>
  <si>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</si>
  <si>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</si>
  <si>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</si>
  <si>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</si>
  <si>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</si>
  <si>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</si>
  <si>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</si>
  <si>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</si>
  <si>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</si>
  <si>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</si>
  <si>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</si>
  <si>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</si>
  <si>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</si>
  <si>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</si>
  <si>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</si>
  <si>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</si>
  <si>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</si>
  <si>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</si>
  <si>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</si>
  <si>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</si>
  <si>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</si>
  <si>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</si>
  <si>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</si>
  <si>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</si>
  <si>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</si>
  <si>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</si>
  <si>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</si>
  <si>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</si>
  <si>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</si>
  <si>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</si>
  <si>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</si>
  <si>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</si>
  <si>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</si>
  <si>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</si>
  <si>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</si>
  <si>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</si>
  <si>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</si>
  <si>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</si>
  <si>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</si>
  <si>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</si>
  <si>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</si>
  <si>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</si>
  <si>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</si>
  <si>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</si>
  <si>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</si>
  <si>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</si>
  <si>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</si>
  <si>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</si>
  <si>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</si>
  <si>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</si>
  <si>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</si>
  <si>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</si>
  <si>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</si>
  <si>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</si>
  <si>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</si>
  <si>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</si>
  <si>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</si>
  <si>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</si>
  <si>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</si>
  <si>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</si>
  <si>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</si>
  <si>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</si>
  <si>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</si>
  <si>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</si>
  <si>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</si>
  <si>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</si>
  <si>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</si>
  <si>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</si>
  <si>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</si>
  <si>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</si>
  <si>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</si>
  <si>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</si>
  <si>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</si>
  <si>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</si>
  <si>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</si>
  <si>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</si>
  <si>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</si>
  <si>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</si>
  <si>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</si>
  <si>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</si>
  <si>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</si>
  <si>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</si>
  <si>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</si>
  <si>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</si>
  <si>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</si>
  <si>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</si>
  <si>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</si>
  <si>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</si>
  <si>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</si>
  <si>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</si>
  <si>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</si>
  <si>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</si>
  <si>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</si>
  <si>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</si>
  <si>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</si>
  <si>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</si>
  <si>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</si>
  <si>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</si>
  <si>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</si>
  <si>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</si>
  <si>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</si>
  <si>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</si>
  <si>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</si>
  <si>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</si>
  <si>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</si>
  <si>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</si>
  <si>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</si>
  <si>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</si>
  <si>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</si>
  <si>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</si>
  <si>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</si>
  <si>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</si>
  <si>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</si>
  <si>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</si>
  <si>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</si>
  <si>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</si>
  <si>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</si>
  <si>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</si>
  <si>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</si>
  <si>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</si>
  <si>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</si>
  <si>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</si>
  <si>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</si>
  <si>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</si>
  <si>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</si>
  <si>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</si>
  <si>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</si>
  <si>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</si>
  <si>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</si>
  <si>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</si>
  <si>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</si>
  <si>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</si>
  <si>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</si>
  <si>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</si>
  <si>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</si>
  <si>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</si>
  <si>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</si>
  <si>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</si>
  <si>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</si>
  <si>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</si>
  <si>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</si>
  <si>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</si>
  <si>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</si>
  <si>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</si>
  <si>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</si>
  <si>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</si>
  <si>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</si>
  <si>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</si>
  <si>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</si>
  <si>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</si>
  <si>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</si>
  <si>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</si>
  <si>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</si>
  <si>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</si>
  <si>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</si>
  <si>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</si>
  <si>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</si>
  <si>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</si>
  <si>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</si>
  <si>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</si>
  <si>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</si>
  <si>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</si>
  <si>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</si>
  <si>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</si>
  <si>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</si>
  <si>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</si>
  <si>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</si>
  <si>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</si>
  <si>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</si>
  <si>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</si>
  <si>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</si>
  <si>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</si>
  <si>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</si>
  <si>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</si>
  <si>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</si>
  <si>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</si>
  <si>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</si>
  <si>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</si>
  <si>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</si>
  <si>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</si>
  <si>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</si>
  <si>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</si>
  <si>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</si>
  <si>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</si>
  <si>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</si>
  <si>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</si>
  <si>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</si>
  <si>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</si>
  <si>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</si>
  <si>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</si>
  <si>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</si>
  <si>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</si>
  <si>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</si>
  <si>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</si>
  <si>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</si>
  <si>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</si>
  <si>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</si>
  <si>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</si>
  <si>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</si>
  <si>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</si>
  <si>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</si>
  <si>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</si>
  <si>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</si>
  <si>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</si>
  <si>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</si>
  <si>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</si>
  <si>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</si>
  <si>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</si>
  <si>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</si>
  <si>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</si>
  <si>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</si>
  <si>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</si>
  <si>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</si>
  <si>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</si>
  <si>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</si>
  <si>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</si>
  <si>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</si>
  <si>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</si>
  <si>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</si>
  <si>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</si>
  <si>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</si>
  <si>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</si>
  <si>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</si>
  <si>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</si>
  <si>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</si>
  <si>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</si>
  <si>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</si>
  <si>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</si>
  <si>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</si>
  <si>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</si>
  <si>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</si>
  <si>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</si>
  <si>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</si>
  <si>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</si>
  <si>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</si>
  <si>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</si>
  <si>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</si>
  <si>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</si>
  <si>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</si>
  <si>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</si>
  <si>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</si>
  <si>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</si>
  <si>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</si>
  <si>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</si>
  <si>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</si>
  <si>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</si>
  <si>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</si>
  <si>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</si>
  <si>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</si>
  <si>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</si>
  <si>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</si>
  <si>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</si>
  <si>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</si>
  <si>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</si>
  <si>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</si>
  <si>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</si>
  <si>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</si>
  <si>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</si>
  <si>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</si>
  <si>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</si>
  <si>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</si>
  <si>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</si>
  <si>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</si>
  <si>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</si>
  <si>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</si>
  <si>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</si>
  <si>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</si>
  <si>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</si>
  <si>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</si>
  <si>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</si>
  <si>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</si>
  <si>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</si>
  <si>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</si>
  <si>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</si>
  <si>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</si>
  <si>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</si>
  <si>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</si>
  <si>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</si>
  <si>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</si>
  <si>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</si>
  <si>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</si>
  <si>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</si>
  <si>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</si>
  <si>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</si>
  <si>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</si>
  <si>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</si>
  <si>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</si>
  <si>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</si>
  <si>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</si>
  <si>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</si>
  <si>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</si>
  <si>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</si>
  <si>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</si>
  <si>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</si>
  <si>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</si>
  <si>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</si>
  <si>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</si>
  <si>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</si>
  <si>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</si>
  <si>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</si>
  <si>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</si>
  <si>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</si>
  <si>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</si>
  <si>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</si>
  <si>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</si>
  <si>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</si>
  <si>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</si>
  <si>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</si>
  <si>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</si>
  <si>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</si>
  <si>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</si>
  <si>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</si>
  <si>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</si>
  <si>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</si>
  <si>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</si>
  <si>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</si>
  <si>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</si>
  <si>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</si>
  <si>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</si>
  <si>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</si>
  <si>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</si>
  <si>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</si>
  <si>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</si>
  <si>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</si>
  <si>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</si>
  <si>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</si>
  <si>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</si>
  <si>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</si>
  <si>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</si>
  <si>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</si>
  <si>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</si>
  <si>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</si>
  <si>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</si>
  <si>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</si>
  <si>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</si>
  <si>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</si>
  <si>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</si>
  <si>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</si>
  <si>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</si>
  <si>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</si>
  <si>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</si>
  <si>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</si>
  <si>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</si>
  <si>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</si>
  <si>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</si>
  <si>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</si>
  <si>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</si>
  <si>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</si>
  <si>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</si>
  <si>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</si>
  <si>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</si>
  <si>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</si>
  <si>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</si>
  <si>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</si>
  <si>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</si>
  <si>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</si>
  <si>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</si>
  <si>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</si>
  <si>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</si>
  <si>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</si>
  <si>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</si>
  <si>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</si>
  <si>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</si>
  <si>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</si>
  <si>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</si>
  <si>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</si>
  <si>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</si>
  <si>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</si>
  <si>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</si>
  <si>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</si>
  <si>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</si>
  <si>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</si>
  <si>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</si>
  <si>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</si>
  <si>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</si>
  <si>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</si>
  <si>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</si>
  <si>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</si>
  <si>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</si>
  <si>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</si>
  <si>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</si>
  <si>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</si>
  <si>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</si>
  <si>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</si>
  <si>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</si>
  <si>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</si>
  <si>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</si>
  <si>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</si>
  <si>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</si>
  <si>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</si>
  <si>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</si>
  <si>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</si>
  <si>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</si>
  <si>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</si>
  <si>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</si>
  <si>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</si>
  <si>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</si>
  <si>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</si>
  <si>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</si>
  <si>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</si>
  <si>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</si>
  <si>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</si>
  <si>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</si>
  <si>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</si>
  <si>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</si>
  <si>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</si>
  <si>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</si>
  <si>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</si>
  <si>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</si>
  <si>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</si>
  <si>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</si>
  <si>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</si>
  <si>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</si>
  <si>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</si>
  <si>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</si>
  <si>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</si>
  <si>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</si>
  <si>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</si>
  <si>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</si>
  <si>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</si>
  <si>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</si>
  <si>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</si>
  <si>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</si>
  <si>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</si>
  <si>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</si>
  <si>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</si>
  <si>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</si>
  <si>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</si>
  <si>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</si>
  <si>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</si>
  <si>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</si>
  <si>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</si>
  <si>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</si>
  <si>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</si>
  <si>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</si>
  <si>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</si>
  <si>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</si>
  <si>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</si>
  <si>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</si>
  <si>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</si>
  <si>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</si>
  <si>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</si>
  <si>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</si>
  <si>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</si>
  <si>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</si>
  <si>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</si>
  <si>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</si>
  <si>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</si>
  <si>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</si>
  <si>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</si>
  <si>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</si>
  <si>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</si>
  <si>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</si>
  <si>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</si>
  <si>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</si>
  <si>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</si>
  <si>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</si>
  <si>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</si>
  <si>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</si>
  <si>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</si>
  <si>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</si>
  <si>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</si>
  <si>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</si>
  <si>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</si>
  <si>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</si>
  <si>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</si>
  <si>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</si>
  <si>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</si>
  <si>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</si>
  <si>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</si>
  <si>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</si>
  <si>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</si>
  <si>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</si>
  <si>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</si>
  <si>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</si>
  <si>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</si>
  <si>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</si>
  <si>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</si>
  <si>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</si>
  <si>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</si>
  <si>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</si>
  <si>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</si>
  <si>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</si>
  <si>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</si>
  <si>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</si>
  <si>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</si>
  <si>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</si>
  <si>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</si>
  <si>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</si>
  <si>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</si>
  <si>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</si>
  <si>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</si>
  <si>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</si>
  <si>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</si>
  <si>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</si>
  <si>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</si>
  <si>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</si>
  <si>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</si>
  <si>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</si>
  <si>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</si>
  <si>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</si>
  <si>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</si>
  <si>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</si>
  <si>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</si>
  <si>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</si>
  <si>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</si>
  <si>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</si>
  <si>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</si>
  <si>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</si>
  <si>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</si>
  <si>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</si>
  <si>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</si>
  <si>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</si>
  <si>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</si>
  <si>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</si>
  <si>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</si>
  <si>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</si>
  <si>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</si>
  <si>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</si>
  <si>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</si>
  <si>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</si>
  <si>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</si>
  <si>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</si>
  <si>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</si>
  <si>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</si>
  <si>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</si>
  <si>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</si>
  <si>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</si>
  <si>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</si>
  <si>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</si>
  <si>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</si>
  <si>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</si>
  <si>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</si>
  <si>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</si>
  <si>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</si>
  <si>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</si>
  <si>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</si>
  <si>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</si>
  <si>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</si>
  <si>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</si>
  <si>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</si>
  <si>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</si>
  <si>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</si>
  <si>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</si>
  <si>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</si>
  <si>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</si>
  <si>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</si>
  <si>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</si>
  <si>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</si>
  <si>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</si>
  <si>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</si>
  <si>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</si>
  <si>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</si>
  <si>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</si>
  <si>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</si>
  <si>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</si>
  <si>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</si>
  <si>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</si>
  <si>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</si>
  <si>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</si>
  <si>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</si>
  <si>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</si>
  <si>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</si>
  <si>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</si>
  <si>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</si>
  <si>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</si>
  <si>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</si>
  <si>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</si>
  <si>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</si>
  <si>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</si>
  <si>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</si>
  <si>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</si>
  <si>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</si>
  <si>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</si>
  <si>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</si>
  <si>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</si>
  <si>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</si>
  <si>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</si>
  <si>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</si>
  <si>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</si>
  <si>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</si>
  <si>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</si>
  <si>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</si>
  <si>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</si>
  <si>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</si>
  <si>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</si>
  <si>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</si>
  <si>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</si>
  <si>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</si>
  <si>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</si>
  <si>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</si>
  <si>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</si>
  <si>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</si>
  <si>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</si>
  <si>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</si>
  <si>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</si>
  <si>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</si>
  <si>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</si>
  <si>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</si>
  <si>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</si>
  <si>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</si>
  <si>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</si>
  <si>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</si>
  <si>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</si>
  <si>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</si>
  <si>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</si>
  <si>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</si>
  <si>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</si>
  <si>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</si>
  <si>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</si>
  <si>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</si>
  <si>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</si>
  <si>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</si>
  <si>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</si>
  <si>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</si>
  <si>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</si>
  <si>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</si>
  <si>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</si>
  <si>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</si>
  <si>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</si>
  <si>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</si>
  <si>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</si>
  <si>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</si>
  <si>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</si>
  <si>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</si>
  <si>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</si>
  <si>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</si>
  <si>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</si>
  <si>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</si>
  <si>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</si>
  <si>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</si>
  <si>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</si>
  <si>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</si>
  <si>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</si>
  <si>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</si>
  <si>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</si>
  <si>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</si>
  <si>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</si>
  <si>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</si>
  <si>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</si>
  <si>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</si>
  <si>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</si>
  <si>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</si>
  <si>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</si>
  <si>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</si>
  <si>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</si>
  <si>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</si>
  <si>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</si>
  <si>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</si>
  <si>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</si>
  <si>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</si>
  <si>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</si>
  <si>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</si>
  <si>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</si>
  <si>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</si>
  <si>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</si>
  <si>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</si>
  <si>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</si>
  <si>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</si>
  <si>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</si>
  <si>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</si>
  <si>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</si>
  <si>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</si>
  <si>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</si>
  <si>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</si>
  <si>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</si>
  <si>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</si>
  <si>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</si>
  <si>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</si>
  <si>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</si>
  <si>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</si>
  <si>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</si>
  <si>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</si>
  <si>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</si>
  <si>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</si>
  <si>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</si>
  <si>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</si>
  <si>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</si>
  <si>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</si>
  <si>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</si>
  <si>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</si>
  <si>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</si>
  <si>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</si>
  <si>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</si>
  <si>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</si>
  <si>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</si>
  <si>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</si>
  <si>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</si>
  <si>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</si>
  <si>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</si>
  <si>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</si>
  <si>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</si>
  <si>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</si>
  <si>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</si>
  <si>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</si>
  <si>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</si>
  <si>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</si>
  <si>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</si>
  <si>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</si>
  <si>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</si>
  <si>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</si>
  <si>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</si>
  <si>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</si>
  <si>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</si>
  <si>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</si>
  <si>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</si>
  <si>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</si>
  <si>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</si>
  <si>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</si>
  <si>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</si>
  <si>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</si>
  <si>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</si>
  <si>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</si>
  <si>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</si>
  <si>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</si>
  <si>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</si>
  <si>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</si>
  <si>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</si>
  <si>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</si>
  <si>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</si>
  <si>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</si>
  <si>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</si>
  <si>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</si>
  <si>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</si>
  <si>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</si>
  <si>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</si>
  <si>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</si>
  <si>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</si>
  <si>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</si>
  <si>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</si>
  <si>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</si>
  <si>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</si>
  <si>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</si>
  <si>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</si>
  <si>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</si>
  <si>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</si>
  <si>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</si>
  <si>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</si>
  <si>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</si>
  <si>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</si>
  <si>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</si>
  <si>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</si>
  <si>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</si>
  <si>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</si>
  <si>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</si>
  <si>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</si>
  <si>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</si>
  <si>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</si>
  <si>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</si>
  <si>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</si>
  <si>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</si>
  <si>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</si>
  <si>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</si>
  <si>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</si>
  <si>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</si>
  <si>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</si>
  <si>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</si>
  <si>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</si>
  <si>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</si>
  <si>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</si>
  <si>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</si>
  <si>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</si>
  <si>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</si>
  <si>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</si>
  <si>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</si>
  <si>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</si>
  <si>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</si>
  <si>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</si>
  <si>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</si>
  <si>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</si>
  <si>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</si>
  <si>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</si>
  <si>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</si>
  <si>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</si>
  <si>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</si>
  <si>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</si>
  <si>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</si>
  <si>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</si>
  <si>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</si>
  <si>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</si>
  <si>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</si>
  <si>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</si>
  <si>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</si>
  <si>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</si>
  <si>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</si>
  <si>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</si>
  <si>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</si>
  <si>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</si>
  <si>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</si>
  <si>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</si>
  <si>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</si>
  <si>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</si>
  <si>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</si>
  <si>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</si>
  <si>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</si>
  <si>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</si>
  <si>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</si>
  <si>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</si>
  <si>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</si>
  <si>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</si>
  <si>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</si>
  <si>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</si>
  <si>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</si>
  <si>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</si>
  <si>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</si>
  <si>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</si>
  <si>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</si>
  <si>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</si>
  <si>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</si>
  <si>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</si>
  <si>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</si>
  <si>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</si>
  <si>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</si>
  <si>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</si>
  <si>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</si>
  <si>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</si>
  <si>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</si>
  <si>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</si>
  <si>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</si>
  <si>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</si>
  <si>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</si>
  <si>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</si>
  <si>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</si>
  <si>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</si>
  <si>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</si>
  <si>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</si>
  <si>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</si>
  <si>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</si>
  <si>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</si>
  <si>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</si>
  <si>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</si>
  <si>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</si>
  <si>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</si>
  <si>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</si>
  <si>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</si>
  <si>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</si>
  <si>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</si>
  <si>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</si>
  <si>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</si>
  <si>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</si>
  <si>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</si>
  <si>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</si>
  <si>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</si>
  <si>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</si>
  <si>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</si>
  <si>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</si>
  <si>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</si>
  <si>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</si>
  <si>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</si>
  <si>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</si>
  <si>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</si>
  <si>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</si>
  <si>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</si>
  <si>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</si>
  <si>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</si>
  <si>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</si>
  <si>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</si>
  <si>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</si>
  <si>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</si>
  <si>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</si>
  <si>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</si>
  <si>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</si>
  <si>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</si>
  <si>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</si>
  <si>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</si>
  <si>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</si>
  <si>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</si>
  <si>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</si>
  <si>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</si>
  <si>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</si>
  <si>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</si>
  <si>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</si>
  <si>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</si>
  <si>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</si>
  <si>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</si>
  <si>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</si>
  <si>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</si>
  <si>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</si>
  <si>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</si>
  <si>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</si>
  <si>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</si>
  <si>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</si>
  <si>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</si>
  <si>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</si>
  <si>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</si>
  <si>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</si>
  <si>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</si>
  <si>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</si>
  <si>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</si>
  <si>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</si>
  <si>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</si>
  <si>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</si>
  <si>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</si>
  <si>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</si>
  <si>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</si>
  <si>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</si>
  <si>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</si>
  <si>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</si>
  <si>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</si>
  <si>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</si>
  <si>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</si>
  <si>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</si>
  <si>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</si>
  <si>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</si>
  <si>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</si>
  <si>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</si>
  <si>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</si>
  <si>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</si>
  <si>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</si>
  <si>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</si>
  <si>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</si>
  <si>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</si>
  <si>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</si>
  <si>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</si>
  <si>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</si>
  <si>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</si>
  <si>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</si>
  <si>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</si>
  <si>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</si>
  <si>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</si>
  <si>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</si>
  <si>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</si>
  <si>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</si>
  <si>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</si>
  <si>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</si>
  <si>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</si>
  <si>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</si>
  <si>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</si>
  <si>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</si>
  <si>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</si>
  <si>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</si>
  <si>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</si>
  <si>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</si>
  <si>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</si>
  <si>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</si>
  <si>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</si>
  <si>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</si>
  <si>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</si>
  <si>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</si>
  <si>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</si>
  <si>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</si>
  <si>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</si>
  <si>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</si>
  <si>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</si>
  <si>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</si>
  <si>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</si>
  <si>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</si>
  <si>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</si>
  <si>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</si>
  <si>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</si>
  <si>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</si>
  <si>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</si>
  <si>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</si>
  <si>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</si>
  <si>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</si>
  <si>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</si>
  <si>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</si>
  <si>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</si>
  <si>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</si>
  <si>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</si>
  <si>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</si>
  <si>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</si>
  <si>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</si>
  <si>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</si>
  <si>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</si>
  <si>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</si>
  <si>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</si>
  <si>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</si>
  <si>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</si>
  <si>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</si>
  <si>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</si>
  <si>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</si>
  <si>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</si>
  <si>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</si>
  <si>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</si>
  <si>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</si>
  <si>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</si>
  <si>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</si>
  <si>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</si>
  <si>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</si>
  <si>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</si>
  <si>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</si>
  <si>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</si>
  <si>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</si>
  <si>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</si>
  <si>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</si>
  <si>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</si>
  <si>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</si>
  <si>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</si>
  <si>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</si>
  <si>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</si>
  <si>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</si>
  <si>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</si>
  <si>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</si>
  <si>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</si>
  <si>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</si>
  <si>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</si>
  <si>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</si>
  <si>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</si>
  <si>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</si>
  <si>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</si>
  <si>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</si>
  <si>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</si>
  <si>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</si>
  <si>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</si>
  <si>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</si>
  <si>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</si>
  <si>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</si>
  <si>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</si>
  <si>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</si>
  <si>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</si>
  <si>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</si>
  <si>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</si>
  <si>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</si>
  <si>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</si>
  <si>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</si>
  <si>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</si>
  <si>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</si>
  <si>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</si>
  <si>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</si>
  <si>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</si>
  <si>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</si>
  <si>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</si>
  <si>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</si>
  <si>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</si>
  <si>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</si>
  <si>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</si>
  <si>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</si>
  <si>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</si>
  <si>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</si>
  <si>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</si>
  <si>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</si>
  <si>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</si>
  <si>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</si>
  <si>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</si>
  <si>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</si>
  <si>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</si>
  <si>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</si>
  <si>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</si>
  <si>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</si>
  <si>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</si>
  <si>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</si>
  <si>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</si>
  <si>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</si>
  <si>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</si>
  <si>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</si>
  <si>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</si>
  <si>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</si>
  <si>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</si>
  <si>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</si>
  <si>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</si>
  <si>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</si>
  <si>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</si>
  <si>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</si>
  <si>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</si>
  <si>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</si>
  <si>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</si>
  <si>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</si>
  <si>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</si>
  <si>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</si>
  <si>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</si>
  <si>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</si>
  <si>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</si>
  <si>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</si>
  <si>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</si>
  <si>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</si>
  <si>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</si>
  <si>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</si>
  <si>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</si>
  <si>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</si>
  <si>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</si>
  <si>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</si>
  <si>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</si>
  <si>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</si>
  <si>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</si>
  <si>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</si>
  <si>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</si>
  <si>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</si>
  <si>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</si>
  <si>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</si>
  <si>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</si>
  <si>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</si>
  <si>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</si>
  <si>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</si>
  <si>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</si>
  <si>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</si>
  <si>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</si>
  <si>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</si>
  <si>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</si>
  <si>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</si>
  <si>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</si>
  <si>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</si>
  <si>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</si>
  <si>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</si>
  <si>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</si>
  <si>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</si>
  <si>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</si>
  <si>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</si>
  <si>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</si>
  <si>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</si>
  <si>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</si>
  <si>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</si>
  <si>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</si>
  <si>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</si>
  <si>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</si>
  <si>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</si>
  <si>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</si>
  <si>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</si>
  <si>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</si>
  <si>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</si>
  <si>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</si>
  <si>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</si>
  <si>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</si>
  <si>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</si>
  <si>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</si>
  <si>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</si>
  <si>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</si>
  <si>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</si>
  <si>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</si>
  <si>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</si>
  <si>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</si>
  <si>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</si>
  <si>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</si>
  <si>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</si>
  <si>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</si>
  <si>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</si>
  <si>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</si>
  <si>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</si>
  <si>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</si>
  <si>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</si>
  <si>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</si>
  <si>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</si>
  <si>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</si>
  <si>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</si>
  <si>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</si>
  <si>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</si>
  <si>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</si>
  <si>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</si>
  <si>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</si>
  <si>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</si>
  <si>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</si>
  <si>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</si>
  <si>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</si>
  <si>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</si>
  <si>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</si>
  <si>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</si>
  <si>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</si>
  <si>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</si>
  <si>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</si>
  <si>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</si>
  <si>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</si>
  <si>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</si>
  <si>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</si>
  <si>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</si>
  <si>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</si>
  <si>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</si>
  <si>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</si>
  <si>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</si>
  <si>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</si>
  <si>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</si>
  <si>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</si>
  <si>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</si>
  <si>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</si>
  <si>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</si>
  <si>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</si>
  <si>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</si>
  <si>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</si>
  <si>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</si>
  <si>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</si>
  <si>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</si>
  <si>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</si>
  <si>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</si>
  <si>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</si>
  <si>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</si>
  <si>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</si>
  <si>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</si>
  <si>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</si>
  <si>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</si>
  <si>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</si>
  <si>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</si>
  <si>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</si>
  <si>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</si>
  <si>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</si>
  <si>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</si>
  <si>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</si>
  <si>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</si>
  <si>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</si>
  <si>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</si>
  <si>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</si>
  <si>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</si>
  <si>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</si>
  <si>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</si>
  <si>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</si>
  <si>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</si>
  <si>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</si>
  <si>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</si>
  <si>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</si>
  <si>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</si>
  <si>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</si>
  <si>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</si>
  <si>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</si>
  <si>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</si>
  <si>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</si>
  <si>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</si>
  <si>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</si>
  <si>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</si>
  <si>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</si>
  <si>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</si>
  <si>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</si>
  <si>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</si>
  <si>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</si>
  <si>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</si>
  <si>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</si>
  <si>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</si>
  <si>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</si>
  <si>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</si>
  <si>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</si>
  <si>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</si>
  <si>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</si>
  <si>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</si>
  <si>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</si>
  <si>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</si>
  <si>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</si>
  <si>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</si>
  <si>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</si>
  <si>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</si>
  <si>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</si>
  <si>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</si>
  <si>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</si>
  <si>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</si>
  <si>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</si>
  <si>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</si>
  <si>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</si>
  <si>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</si>
  <si>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</si>
  <si>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</si>
  <si>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</si>
  <si>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</si>
  <si>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</si>
  <si>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</si>
  <si>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</si>
  <si>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</si>
  <si>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</si>
  <si>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</si>
  <si>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</si>
  <si>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</si>
  <si>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</si>
  <si>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</si>
  <si>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</si>
  <si>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</si>
  <si>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</si>
  <si>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</si>
  <si>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</si>
  <si>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</si>
  <si>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</si>
  <si>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</si>
  <si>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</si>
  <si>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</si>
  <si>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</si>
  <si>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</si>
  <si>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</si>
  <si>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</si>
  <si>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</si>
  <si>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</si>
  <si>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</si>
  <si>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</si>
  <si>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</si>
  <si>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</si>
  <si>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</si>
  <si>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</si>
  <si>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</si>
  <si>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</si>
  <si>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</si>
  <si>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</si>
  <si>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</si>
  <si>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</si>
  <si>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</si>
  <si>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</si>
  <si>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</si>
  <si>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</si>
  <si>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</si>
  <si>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</si>
  <si>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</si>
  <si>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</si>
  <si>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</si>
  <si>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</si>
  <si>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</si>
  <si>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</si>
  <si>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</si>
  <si>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</si>
  <si>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</si>
  <si>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</si>
  <si>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</si>
  <si>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</si>
  <si>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</si>
  <si>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</si>
  <si>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</si>
  <si>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</si>
  <si>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</si>
  <si>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</si>
  <si>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</si>
  <si>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</si>
  <si>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</si>
  <si>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</si>
  <si>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</si>
  <si>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</si>
  <si>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</si>
  <si>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</si>
  <si>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</si>
  <si>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</si>
  <si>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</si>
  <si>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</si>
  <si>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</si>
  <si>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</si>
  <si>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</si>
  <si>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</si>
  <si>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</si>
  <si>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</si>
  <si>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</si>
  <si>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</si>
  <si>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</si>
  <si>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</si>
  <si>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</si>
  <si>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</si>
  <si>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</si>
  <si>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</si>
  <si>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</si>
  <si>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</si>
  <si>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</si>
  <si>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</si>
  <si>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</si>
  <si>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</si>
  <si>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</si>
  <si>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</si>
  <si>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</si>
  <si>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</si>
  <si>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</si>
  <si>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</si>
  <si>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</si>
  <si>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</si>
  <si>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</si>
  <si>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</si>
  <si>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</si>
  <si>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</si>
  <si>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</si>
  <si>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</si>
  <si>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</si>
  <si>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</si>
  <si>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</si>
  <si>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</si>
  <si>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</si>
  <si>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</si>
  <si>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</si>
  <si>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</si>
  <si>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</si>
  <si>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</si>
  <si>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</si>
  <si>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</si>
  <si>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</si>
  <si>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</si>
  <si>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</si>
  <si>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</si>
  <si>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</si>
  <si>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</si>
  <si>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</si>
  <si>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</si>
  <si>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</si>
  <si>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</si>
  <si>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</si>
  <si>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</si>
  <si>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</si>
  <si>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</si>
  <si>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</si>
  <si>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</si>
  <si>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</si>
  <si>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</si>
  <si>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</si>
  <si>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</si>
  <si>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</si>
  <si>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</si>
  <si>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</si>
  <si>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</si>
  <si>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</si>
  <si>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</si>
  <si>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</si>
  <si>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</si>
  <si>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</si>
  <si>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</si>
  <si>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</si>
  <si>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</si>
  <si>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</si>
  <si>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</si>
  <si>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</si>
  <si>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</si>
  <si>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</si>
  <si>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</si>
  <si>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</si>
  <si>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</si>
  <si>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</si>
  <si>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</si>
  <si>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</si>
  <si>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</si>
  <si>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</si>
  <si>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</si>
  <si>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</si>
  <si>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</si>
  <si>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</si>
  <si>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</si>
  <si>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</si>
  <si>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</si>
  <si>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</si>
  <si>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</si>
  <si>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</si>
  <si>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</si>
  <si>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</si>
  <si>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</si>
  <si>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</si>
  <si>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</si>
  <si>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</si>
  <si>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</si>
  <si>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</si>
  <si>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</si>
  <si>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</si>
  <si>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</si>
  <si>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</si>
  <si>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</si>
  <si>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</si>
  <si>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</si>
  <si>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</si>
  <si>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</si>
  <si>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</si>
  <si>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</si>
  <si>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</si>
  <si>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</si>
  <si>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</si>
  <si>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</si>
  <si>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</si>
  <si>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</si>
  <si>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</si>
  <si>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</si>
  <si>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</si>
  <si>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</si>
  <si>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</si>
  <si>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</si>
  <si>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</si>
  <si>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</si>
  <si>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</si>
  <si>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</si>
  <si>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</si>
  <si>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</si>
  <si>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</si>
  <si>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</si>
  <si>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</si>
  <si>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</si>
  <si>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</si>
  <si>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</si>
  <si>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</si>
  <si>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</si>
  <si>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</si>
  <si>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</si>
  <si>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</si>
  <si>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</si>
  <si>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</si>
  <si>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</si>
  <si>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</si>
  <si>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</si>
  <si>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</si>
  <si>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</si>
  <si>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</si>
  <si>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</si>
  <si>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</si>
  <si>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</si>
  <si>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</si>
  <si>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</si>
  <si>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</si>
  <si>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</si>
  <si>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</si>
  <si>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</si>
  <si>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</si>
  <si>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</si>
  <si>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</si>
  <si>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</si>
  <si>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</si>
  <si>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</si>
  <si>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</si>
  <si>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</si>
  <si>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</si>
  <si>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</si>
  <si>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</si>
  <si>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</si>
  <si>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</si>
  <si>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</si>
  <si>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</si>
  <si>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</si>
  <si>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</si>
  <si>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</si>
  <si>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</si>
  <si>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</si>
  <si>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</si>
  <si>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</si>
  <si>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</si>
  <si>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</si>
  <si>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</si>
  <si>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</si>
  <si>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</si>
  <si>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</si>
  <si>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</si>
  <si>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</si>
  <si>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</si>
  <si>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</si>
  <si>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</si>
  <si>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</si>
  <si>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</si>
  <si>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</si>
  <si>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</si>
  <si>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</si>
  <si>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</si>
  <si>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</si>
  <si>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</si>
  <si>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</si>
  <si>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</si>
  <si>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</si>
  <si>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</si>
  <si>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</si>
  <si>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</si>
  <si>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</si>
  <si>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</si>
  <si>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</si>
  <si>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</si>
  <si>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</si>
  <si>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</si>
  <si>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</si>
  <si>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</si>
  <si>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</si>
  <si>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</si>
  <si>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</si>
  <si>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</si>
  <si>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</si>
  <si>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</si>
  <si>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</si>
  <si>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</si>
  <si>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</si>
  <si>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</si>
  <si>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</si>
  <si>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</si>
  <si>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</si>
  <si>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</si>
  <si>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</si>
  <si>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</si>
  <si>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</si>
  <si>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</si>
  <si>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</si>
  <si>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</si>
  <si>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</si>
  <si>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</si>
  <si>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</si>
  <si>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</si>
  <si>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</si>
  <si>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</si>
  <si>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</si>
  <si>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</si>
  <si>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</si>
  <si>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</si>
  <si>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</si>
  <si>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</si>
  <si>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</si>
  <si>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</si>
  <si>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</si>
  <si>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</si>
  <si>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</si>
  <si>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</si>
  <si>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</si>
  <si>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</si>
  <si>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</si>
  <si>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</si>
  <si>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</si>
  <si>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</si>
  <si>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</si>
  <si>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</si>
  <si>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</si>
  <si>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</si>
  <si>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</si>
  <si>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</si>
  <si>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</si>
  <si>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</si>
  <si>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</si>
  <si>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</si>
  <si>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</si>
  <si>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</si>
  <si>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</si>
  <si>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</si>
  <si>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</si>
  <si>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</si>
  <si>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</si>
  <si>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</si>
  <si>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</si>
  <si>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</si>
  <si>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</si>
  <si>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</si>
  <si>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</si>
  <si>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</si>
  <si>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</si>
  <si>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</si>
  <si>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</si>
  <si>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</si>
  <si>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</si>
  <si>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</si>
  <si>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</si>
  <si>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</si>
  <si>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</si>
  <si>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</si>
  <si>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</si>
  <si>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</si>
  <si>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</si>
  <si>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</si>
  <si>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</si>
  <si>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</si>
  <si>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</si>
  <si>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</si>
  <si>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</si>
  <si>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</si>
  <si>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</si>
  <si>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</si>
  <si>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</si>
  <si>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</si>
  <si>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</si>
  <si>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</si>
  <si>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</si>
  <si>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</si>
  <si>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</si>
  <si>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</si>
  <si>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</si>
  <si>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</si>
  <si>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</si>
  <si>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</si>
  <si>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</si>
  <si>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</si>
  <si>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</si>
  <si>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</si>
  <si>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</si>
  <si>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</si>
  <si>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</si>
  <si>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</si>
  <si>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</si>
  <si>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</si>
  <si>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</si>
  <si>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</si>
  <si>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</si>
  <si>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</si>
  <si>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</si>
  <si>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</si>
  <si>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</si>
  <si>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</si>
  <si>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</si>
  <si>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</si>
  <si>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</si>
  <si>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</si>
  <si>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</si>
  <si>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</si>
  <si>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</si>
  <si>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</si>
  <si>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</si>
  <si>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</si>
  <si>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</si>
  <si>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</si>
  <si>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</si>
  <si>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</si>
  <si>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</si>
  <si>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</si>
  <si>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</si>
  <si>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</si>
  <si>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</si>
  <si>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</si>
  <si>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</si>
  <si>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</si>
  <si>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</si>
  <si>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</si>
  <si>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</si>
  <si>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</si>
  <si>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</si>
  <si>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</si>
  <si>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</si>
  <si>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</si>
  <si>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</si>
  <si>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</si>
  <si>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</si>
  <si>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</si>
  <si>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</si>
  <si>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</si>
  <si>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</si>
  <si>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</si>
  <si>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</si>
  <si>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</si>
  <si>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</si>
  <si>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</si>
  <si>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</si>
  <si>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</si>
  <si>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</si>
  <si>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</si>
  <si>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</si>
  <si>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</si>
  <si>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</si>
  <si>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</si>
  <si>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</si>
  <si>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</si>
  <si>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</si>
  <si>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</si>
  <si>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</si>
  <si>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</si>
  <si>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</si>
  <si>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</si>
  <si>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</si>
  <si>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</si>
  <si>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</si>
  <si>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</si>
  <si>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</si>
  <si>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</si>
  <si>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</si>
  <si>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</si>
  <si>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</si>
  <si>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</si>
  <si>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</si>
  <si>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</si>
  <si>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</si>
  <si>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</si>
  <si>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</si>
  <si>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</si>
  <si>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</si>
  <si>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</si>
  <si>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</si>
  <si>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</si>
  <si>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</si>
  <si>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</si>
  <si>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</si>
  <si>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</si>
  <si>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</si>
  <si>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</si>
  <si>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</si>
  <si>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</si>
  <si>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</si>
  <si>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</si>
  <si>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</si>
  <si>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</si>
  <si>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</si>
  <si>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</si>
  <si>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</si>
  <si>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</si>
  <si>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</si>
  <si>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</si>
  <si>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</si>
  <si>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</si>
  <si>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</si>
  <si>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</si>
  <si>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</si>
  <si>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</si>
  <si>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</si>
  <si>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</si>
  <si>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</si>
  <si>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</si>
  <si>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</si>
  <si>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</si>
  <si>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</si>
  <si>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</si>
  <si>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</si>
  <si>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</si>
  <si>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</si>
  <si>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</si>
  <si>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</si>
  <si>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</si>
  <si>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</si>
  <si>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</si>
  <si>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</si>
  <si>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</si>
  <si>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</si>
  <si>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</si>
  <si>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</si>
  <si>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</si>
  <si>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</si>
  <si>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</si>
  <si>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</si>
  <si>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</si>
  <si>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</si>
  <si>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</si>
  <si>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</si>
  <si>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</si>
  <si>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</si>
  <si>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</si>
  <si>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</si>
  <si>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</si>
  <si>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</si>
  <si>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</si>
  <si>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</si>
  <si>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</si>
  <si>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</si>
  <si>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</si>
  <si>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</si>
  <si>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</si>
  <si>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</si>
  <si>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</si>
  <si>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</si>
  <si>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</si>
  <si>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</si>
  <si>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</si>
  <si>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</si>
  <si>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</si>
  <si>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</si>
  <si>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</si>
  <si>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</si>
  <si>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</si>
  <si>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</si>
  <si>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</si>
  <si>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</si>
  <si>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</si>
  <si>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</si>
  <si>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</si>
  <si>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</si>
  <si>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</si>
  <si>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</si>
  <si>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</si>
  <si>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</si>
  <si>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</si>
  <si>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</si>
  <si>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</si>
  <si>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</si>
  <si>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</si>
  <si>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</si>
  <si>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</si>
  <si>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</si>
  <si>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</si>
  <si>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</si>
  <si>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</si>
  <si>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</si>
  <si>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</si>
  <si>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</si>
  <si>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</si>
  <si>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</si>
  <si>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</si>
  <si>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</si>
  <si>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</si>
  <si>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</si>
  <si>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</si>
  <si>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</si>
  <si>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</si>
  <si>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</si>
  <si>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</si>
  <si>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</si>
  <si>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</si>
  <si>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</si>
  <si>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</si>
  <si>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</si>
  <si>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</si>
  <si>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</si>
  <si>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</si>
  <si>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</si>
  <si>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</si>
  <si>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</si>
  <si>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</si>
  <si>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</si>
  <si>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</si>
  <si>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</si>
  <si>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</si>
  <si>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</si>
  <si>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</si>
  <si>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</si>
  <si>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</si>
  <si>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</si>
  <si>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</si>
  <si>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</si>
  <si>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</si>
  <si>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</si>
  <si>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</si>
  <si>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</si>
  <si>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</si>
  <si>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</si>
  <si>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</si>
  <si>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</si>
  <si>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</si>
  <si>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</si>
  <si>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</si>
  <si>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</si>
  <si>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</si>
  <si>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</si>
  <si>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</si>
  <si>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</si>
  <si>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</si>
  <si>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</si>
  <si>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</si>
  <si>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</si>
  <si>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</si>
  <si>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</si>
  <si>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</si>
  <si>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</si>
  <si>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</si>
  <si>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</si>
  <si>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</si>
  <si>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</si>
  <si>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</si>
  <si>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</si>
  <si>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</si>
  <si>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</si>
  <si>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</si>
  <si>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</si>
  <si>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</si>
  <si>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</si>
  <si>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</si>
  <si>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</si>
  <si>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</si>
  <si>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</si>
  <si>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</si>
  <si>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</si>
  <si>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</si>
  <si>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</si>
  <si>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</si>
  <si>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</si>
  <si>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</si>
  <si>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</si>
  <si>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</si>
  <si>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</si>
  <si>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</si>
  <si>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</si>
  <si>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</si>
  <si>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</si>
  <si>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</si>
  <si>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</si>
  <si>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</si>
  <si>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</si>
  <si>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</si>
  <si>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</si>
  <si>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</si>
  <si>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</si>
  <si>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</si>
  <si>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</si>
  <si>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</si>
  <si>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</si>
  <si>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</si>
  <si>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</si>
  <si>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</si>
  <si>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</si>
  <si>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</si>
  <si>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</si>
  <si>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</si>
  <si>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</si>
  <si>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</si>
  <si>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</si>
  <si>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</si>
  <si>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</si>
  <si>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</si>
  <si>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</si>
  <si>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</si>
  <si>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</si>
  <si>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</si>
  <si>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</si>
  <si>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</si>
  <si>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</si>
  <si>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</si>
  <si>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</si>
  <si>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</si>
  <si>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</si>
  <si>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</si>
  <si>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</si>
  <si>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</si>
  <si>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</si>
  <si>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</si>
  <si>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</si>
  <si>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</si>
  <si>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</si>
  <si>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</si>
  <si>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</si>
  <si>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</si>
  <si>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</si>
  <si>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</si>
  <si>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</si>
  <si>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</si>
  <si>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</si>
  <si>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</si>
  <si>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</si>
  <si>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</si>
  <si>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</si>
  <si>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</si>
  <si>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</si>
  <si>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</si>
  <si>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</si>
  <si>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</si>
  <si>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</si>
  <si>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</si>
  <si>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</si>
  <si>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</si>
  <si>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</si>
  <si>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</si>
  <si>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</si>
  <si>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</si>
  <si>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</si>
  <si>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</si>
  <si>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</si>
  <si>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</si>
  <si>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</si>
  <si>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</si>
  <si>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</si>
  <si>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</si>
  <si>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</si>
  <si>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</si>
  <si>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</si>
  <si>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</si>
  <si>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</si>
  <si>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</si>
  <si>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</si>
  <si>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</si>
  <si>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</si>
  <si>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</si>
  <si>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</si>
  <si>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</si>
  <si>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</si>
  <si>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</si>
  <si>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</si>
  <si>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</si>
  <si>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</si>
  <si>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</si>
  <si>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</si>
  <si>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</si>
  <si>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</si>
  <si>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</si>
  <si>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</si>
  <si>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</si>
  <si>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</si>
  <si>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</si>
  <si>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</si>
  <si>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</si>
  <si>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</si>
  <si>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</si>
  <si>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</si>
  <si>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</si>
  <si>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</si>
  <si>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</si>
  <si>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</si>
  <si>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</si>
  <si>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</si>
  <si>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</si>
  <si>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</si>
  <si>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</si>
  <si>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</si>
  <si>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</si>
  <si>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</si>
  <si>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</si>
  <si>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</si>
  <si>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</si>
  <si>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</si>
  <si>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</si>
  <si>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</si>
  <si>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</si>
  <si>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</si>
  <si>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</si>
  <si>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</si>
  <si>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</si>
  <si>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</si>
  <si>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</si>
  <si>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</si>
  <si>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</si>
  <si>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</si>
  <si>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</si>
  <si>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</si>
  <si>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</si>
  <si>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</si>
  <si>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</si>
  <si>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</si>
  <si>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</si>
  <si>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</si>
  <si>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</si>
  <si>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</si>
  <si>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</si>
  <si>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</si>
  <si>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</si>
  <si>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</si>
  <si>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</si>
  <si>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</si>
  <si>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</si>
  <si>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</si>
  <si>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</si>
  <si>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</si>
  <si>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</si>
  <si>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</si>
  <si>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</si>
  <si>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</si>
  <si>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</si>
  <si>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</si>
  <si>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</si>
  <si>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</si>
  <si>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</si>
  <si>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</si>
  <si>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</si>
  <si>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</si>
  <si>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</si>
  <si>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</si>
  <si>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</si>
  <si>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</si>
  <si>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</si>
  <si>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</si>
  <si>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</si>
  <si>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</si>
  <si>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</si>
  <si>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</si>
  <si>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</si>
  <si>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</si>
  <si>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</si>
  <si>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</si>
  <si>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</si>
  <si>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</si>
  <si>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</si>
  <si>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</si>
  <si>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</si>
  <si>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</si>
  <si>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</si>
  <si>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</si>
  <si>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</si>
  <si>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</si>
  <si>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</si>
  <si>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</si>
  <si>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</si>
  <si>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</si>
  <si>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</si>
  <si>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</si>
  <si>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</si>
  <si>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</si>
  <si>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</si>
  <si>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</si>
  <si>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</si>
  <si>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</si>
  <si>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</si>
  <si>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</si>
  <si>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</si>
  <si>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</si>
  <si>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</si>
  <si>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</si>
  <si>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</si>
  <si>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</si>
  <si>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</si>
  <si>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</si>
  <si>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</si>
  <si>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</si>
  <si>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</si>
  <si>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</si>
  <si>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</si>
  <si>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</si>
  <si>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</si>
  <si>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</si>
  <si>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</si>
  <si>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</si>
  <si>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</si>
  <si>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</si>
  <si>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</si>
  <si>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</si>
  <si>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</si>
  <si>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</si>
  <si>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</si>
  <si>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</si>
  <si>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</si>
  <si>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</si>
  <si>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</si>
  <si>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</si>
  <si>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</si>
  <si>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</si>
  <si>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</si>
  <si>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</si>
  <si>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</si>
  <si>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</si>
  <si>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</si>
  <si>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</si>
  <si>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</si>
  <si>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</si>
  <si>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</si>
  <si>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</si>
  <si>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</si>
  <si>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</si>
  <si>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</si>
  <si>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</si>
  <si>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</si>
  <si>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</si>
  <si>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</si>
  <si>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</si>
  <si>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</si>
  <si>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</si>
  <si>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</si>
  <si>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</si>
  <si>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</si>
  <si>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</si>
  <si>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</si>
  <si>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</si>
  <si>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</si>
  <si>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</si>
  <si>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</si>
  <si>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</si>
  <si>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</si>
  <si>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</si>
  <si>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</si>
  <si>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</si>
  <si>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</si>
  <si>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</si>
  <si>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</si>
  <si>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</si>
  <si>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</si>
  <si>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</si>
  <si>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</si>
  <si>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</si>
  <si>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</si>
  <si>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</si>
  <si>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</si>
  <si>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</si>
  <si>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</si>
  <si>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</si>
  <si>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</si>
  <si>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</si>
  <si>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</si>
  <si>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</si>
  <si>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</si>
  <si>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</si>
  <si>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</si>
  <si>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</si>
  <si>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</si>
  <si>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</si>
  <si>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</si>
  <si>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</si>
  <si>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</si>
  <si>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</si>
  <si>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</si>
  <si>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</si>
  <si>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</si>
  <si>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</si>
  <si>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</si>
  <si>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</si>
  <si>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</si>
  <si>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</si>
  <si>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</si>
  <si>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</si>
  <si>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</si>
  <si>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</si>
  <si>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</si>
  <si>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</si>
  <si>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</si>
  <si>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</si>
  <si>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</si>
  <si>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</si>
  <si>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</si>
  <si>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</si>
  <si>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</si>
  <si>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</si>
  <si>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</si>
  <si>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</si>
  <si>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</si>
  <si>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</si>
  <si>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</si>
  <si>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</si>
  <si>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</si>
  <si>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</si>
  <si>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</si>
  <si>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</si>
  <si>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</si>
  <si>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</si>
  <si>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</si>
  <si>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</si>
  <si>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</si>
  <si>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</si>
  <si>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</si>
  <si>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</si>
  <si>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</si>
  <si>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</si>
  <si>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</si>
  <si>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</si>
  <si>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</si>
  <si>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</si>
  <si>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</si>
  <si>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</si>
  <si>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</si>
  <si>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</si>
  <si>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</si>
  <si>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</si>
  <si>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</si>
  <si>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</si>
  <si>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</si>
  <si>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</si>
  <si>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</si>
  <si>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</si>
  <si>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</si>
  <si>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</si>
  <si>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</si>
  <si>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</si>
  <si>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</si>
  <si>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</si>
  <si>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</si>
  <si>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</si>
  <si>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</si>
  <si>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</si>
  <si>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</si>
  <si>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</si>
  <si>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</si>
  <si>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</si>
  <si>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</si>
  <si>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</si>
  <si>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</si>
  <si>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</si>
  <si>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</si>
  <si>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</si>
  <si>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</si>
  <si>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</si>
  <si>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</si>
  <si>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</si>
  <si>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</si>
  <si>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</si>
  <si>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</si>
  <si>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</si>
  <si>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</si>
  <si>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</si>
  <si>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</si>
  <si>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</si>
  <si>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</si>
  <si>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</si>
  <si>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</si>
  <si>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</si>
  <si>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</si>
  <si>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</si>
  <si>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</si>
  <si>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</si>
  <si>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</si>
  <si>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</si>
  <si>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</si>
  <si>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</si>
  <si>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</si>
  <si>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</si>
  <si>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</si>
  <si>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</si>
  <si>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</si>
  <si>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</si>
  <si>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</si>
  <si>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</si>
  <si>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</si>
  <si>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</si>
  <si>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</si>
  <si>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</si>
  <si>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</si>
  <si>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</si>
  <si>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</si>
  <si>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</si>
  <si>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</si>
  <si>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</si>
  <si>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</si>
  <si>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</si>
  <si>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</si>
  <si>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</si>
  <si>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</si>
  <si>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</si>
  <si>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</si>
  <si>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</si>
  <si>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</si>
  <si>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</si>
  <si>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</si>
  <si>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</si>
  <si>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</si>
  <si>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</si>
  <si>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</si>
  <si>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</si>
  <si>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</si>
  <si>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</si>
  <si>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</si>
  <si>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</si>
  <si>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</si>
  <si>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</si>
  <si>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</si>
  <si>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</si>
  <si>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</si>
  <si>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</si>
  <si>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</si>
  <si>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</si>
  <si>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</si>
  <si>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</si>
  <si>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</si>
  <si>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</si>
  <si>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</si>
  <si>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</si>
  <si>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</si>
  <si>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</si>
  <si>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</si>
  <si>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</si>
  <si>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</si>
  <si>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</si>
  <si>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</si>
  <si>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</si>
  <si>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</si>
  <si>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</si>
  <si>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</si>
  <si>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</si>
  <si>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</si>
  <si>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</si>
  <si>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</si>
  <si>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</si>
  <si>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</si>
  <si>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</si>
  <si>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</si>
  <si>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</si>
  <si>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</si>
  <si>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</si>
  <si>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</si>
  <si>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</si>
  <si>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</si>
  <si>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</si>
  <si>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</si>
  <si>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</si>
  <si>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</si>
  <si>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</si>
  <si>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</si>
  <si>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</si>
  <si>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</si>
  <si>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</si>
  <si>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</si>
  <si>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</si>
  <si>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</si>
  <si>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</si>
  <si>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</si>
  <si>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</si>
  <si>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</si>
  <si>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</si>
  <si>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</si>
  <si>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</si>
  <si>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</si>
  <si>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</si>
  <si>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</si>
  <si>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</si>
  <si>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</si>
  <si>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</si>
  <si>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</si>
  <si>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</si>
  <si>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</si>
  <si>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</si>
  <si>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</si>
  <si>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</si>
  <si>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</si>
  <si>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</si>
  <si>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</si>
  <si>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</si>
  <si>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</si>
  <si>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</si>
  <si>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</si>
  <si>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</si>
  <si>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</si>
  <si>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</si>
  <si>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</si>
  <si>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</si>
  <si>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</si>
  <si>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</si>
  <si>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</si>
  <si>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</si>
  <si>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</si>
  <si>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</si>
  <si>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</si>
  <si>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</si>
  <si>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</si>
  <si>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</si>
  <si>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</si>
  <si>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</si>
  <si>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</si>
  <si>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</si>
  <si>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</si>
  <si>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</si>
  <si>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</si>
  <si>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</si>
  <si>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</si>
  <si>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</si>
  <si>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</si>
  <si>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</si>
  <si>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</si>
  <si>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</si>
  <si>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</si>
  <si>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</si>
  <si>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</si>
  <si>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</si>
  <si>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</si>
  <si>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</si>
  <si>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</si>
  <si>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</si>
  <si>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</si>
  <si>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</si>
  <si>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</si>
  <si>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</si>
  <si>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</si>
  <si>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</si>
  <si>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</si>
  <si>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</si>
  <si>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</si>
  <si>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</si>
  <si>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</si>
  <si>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</si>
  <si>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</si>
  <si>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</si>
  <si>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</si>
  <si>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</si>
  <si>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</si>
  <si>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</si>
  <si>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</si>
  <si>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</si>
  <si>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</si>
  <si>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</si>
  <si>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</si>
  <si>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</si>
  <si>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</si>
  <si>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</si>
  <si>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</si>
  <si>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</si>
  <si>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</si>
  <si>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</si>
  <si>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</si>
  <si>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</si>
  <si>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</si>
  <si>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</si>
  <si>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</si>
  <si>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</si>
  <si>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</si>
  <si>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</si>
  <si>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</si>
  <si>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</si>
  <si>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</si>
  <si>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</si>
  <si>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</si>
  <si>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</si>
  <si>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</si>
  <si>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</si>
  <si>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</si>
  <si>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</si>
  <si>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</si>
  <si>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</si>
  <si>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</si>
  <si>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</si>
  <si>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</si>
  <si>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</si>
  <si>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</si>
  <si>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</si>
  <si>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</si>
  <si>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</si>
  <si>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</si>
  <si>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</si>
  <si>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</si>
  <si>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</si>
  <si>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</si>
  <si>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</si>
  <si>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</si>
  <si>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</si>
  <si>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</si>
  <si>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</si>
  <si>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</si>
  <si>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</si>
  <si>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</si>
  <si>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</si>
  <si>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</si>
  <si>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</si>
  <si>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</si>
  <si>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</si>
  <si>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</si>
  <si>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</si>
  <si>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</si>
  <si>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</si>
  <si>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</si>
  <si>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</si>
  <si>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</si>
  <si>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</si>
  <si>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</si>
  <si>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</si>
  <si>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</si>
  <si>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</si>
  <si>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</si>
  <si>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</si>
  <si>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</si>
  <si>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</si>
  <si>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</si>
  <si>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</si>
  <si>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</si>
  <si>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</si>
  <si>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</si>
  <si>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</si>
  <si>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</si>
  <si>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</si>
  <si>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</si>
  <si>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</si>
  <si>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</si>
  <si>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</si>
  <si>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</si>
  <si>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</si>
  <si>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</si>
  <si>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</si>
  <si>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</si>
  <si>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</si>
  <si>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</si>
  <si>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</si>
  <si>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</si>
  <si>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</si>
  <si>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</si>
  <si>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</si>
  <si>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</si>
  <si>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</si>
  <si>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</si>
  <si>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</si>
  <si>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</si>
  <si>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</si>
  <si>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</si>
  <si>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</si>
  <si>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</si>
  <si>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</si>
  <si>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</si>
  <si>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</si>
  <si>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</si>
  <si>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</si>
  <si>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</si>
  <si>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</si>
  <si>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</si>
  <si>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</si>
  <si>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</si>
  <si>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</si>
  <si>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</si>
  <si>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</si>
  <si>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</si>
  <si>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</si>
  <si>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</si>
  <si>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</si>
  <si>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</si>
  <si>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</si>
  <si>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</si>
  <si>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</si>
  <si>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</si>
  <si>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</si>
  <si>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</si>
  <si>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</si>
  <si>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</si>
  <si>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</si>
  <si>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</si>
  <si>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</si>
  <si>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</si>
  <si>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</si>
  <si>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</si>
  <si>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</si>
  <si>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</si>
  <si>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</si>
  <si>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</si>
  <si>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</si>
  <si>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</si>
  <si>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</si>
  <si>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</si>
  <si>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</si>
  <si>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</si>
  <si>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</si>
  <si>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</si>
  <si>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</si>
  <si>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</si>
  <si>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</si>
  <si>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</si>
  <si>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</si>
  <si>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</si>
  <si>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</si>
  <si>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</si>
  <si>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</si>
  <si>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</si>
  <si>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</si>
  <si>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</si>
  <si>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</si>
  <si>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</si>
  <si>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</si>
  <si>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</si>
  <si>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</si>
  <si>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</si>
  <si>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</si>
  <si>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</si>
  <si>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</si>
  <si>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</si>
  <si>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</si>
  <si>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</si>
  <si>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</si>
  <si>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</si>
  <si>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</si>
  <si>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</si>
  <si>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</si>
  <si>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</si>
  <si>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</si>
  <si>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</si>
  <si>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</si>
  <si>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</si>
  <si>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</si>
  <si>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</si>
  <si>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</si>
  <si>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</si>
  <si>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</si>
  <si>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</si>
  <si>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</si>
  <si>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</si>
  <si>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</si>
  <si>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</si>
  <si>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</si>
  <si>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</si>
  <si>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</si>
  <si>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</si>
  <si>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</si>
  <si>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</si>
  <si>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</si>
  <si>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</si>
  <si>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</si>
  <si>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</si>
  <si>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</si>
  <si>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</si>
  <si>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</si>
  <si>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</si>
  <si>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</si>
  <si>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</si>
  <si>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</si>
  <si>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</si>
  <si>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</si>
  <si>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</si>
  <si>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</si>
  <si>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</si>
  <si>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</si>
  <si>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</si>
  <si>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</si>
  <si>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</si>
  <si>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</si>
  <si>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</si>
  <si>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</si>
  <si>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</si>
  <si>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</si>
  <si>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</si>
  <si>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</si>
  <si>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</si>
  <si>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</si>
  <si>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</si>
  <si>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</si>
  <si>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</si>
  <si>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</si>
  <si>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</si>
  <si>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</si>
  <si>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</si>
  <si>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</si>
  <si>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</si>
  <si>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</si>
  <si>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</si>
  <si>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</si>
  <si>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</si>
  <si>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</si>
  <si>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</si>
  <si>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</si>
  <si>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</si>
  <si>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</si>
  <si>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</si>
  <si>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</si>
  <si>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</si>
  <si>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</si>
  <si>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</si>
  <si>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</si>
  <si>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</si>
  <si>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</si>
  <si>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</si>
  <si>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</si>
  <si>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</si>
  <si>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</si>
  <si>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</si>
  <si>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</si>
  <si>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</si>
  <si>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</si>
  <si>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</si>
  <si>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</si>
  <si>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</si>
  <si>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</si>
  <si>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</si>
  <si>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</si>
  <si>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</si>
  <si>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</si>
  <si>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</si>
  <si>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</si>
  <si>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</si>
  <si>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</si>
  <si>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</si>
  <si>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</si>
  <si>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</si>
  <si>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</si>
  <si>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</si>
  <si>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</si>
  <si>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</si>
  <si>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</si>
  <si>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</si>
  <si>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</si>
  <si>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</si>
  <si>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</si>
  <si>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</si>
  <si>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</si>
  <si>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</si>
  <si>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</si>
  <si>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</si>
  <si>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</si>
  <si>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</si>
  <si>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</si>
  <si>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</si>
  <si>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</si>
  <si>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</si>
  <si>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</si>
  <si>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</si>
  <si>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</si>
  <si>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</si>
  <si>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</si>
  <si>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</si>
  <si>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</si>
  <si>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</si>
  <si>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</si>
  <si>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</si>
  <si>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</si>
  <si>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</si>
  <si>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</si>
  <si>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</si>
  <si>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</si>
  <si>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</si>
  <si>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</si>
  <si>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</si>
  <si>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</si>
  <si>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</si>
  <si>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</si>
  <si>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</si>
  <si>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</si>
  <si>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</si>
  <si>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</si>
  <si>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</si>
  <si>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</si>
  <si>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</si>
  <si>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</si>
  <si>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</si>
  <si>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</si>
  <si>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</si>
  <si>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</si>
  <si>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</si>
  <si>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</si>
  <si>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</si>
  <si>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</si>
  <si>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</si>
  <si>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</si>
  <si>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</si>
  <si>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</si>
  <si>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</si>
  <si>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</si>
  <si>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</si>
  <si>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</si>
  <si>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</si>
  <si>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</si>
  <si>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</si>
  <si>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</si>
  <si>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</si>
  <si>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</si>
  <si>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</si>
  <si>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</si>
  <si>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</si>
  <si>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</si>
  <si>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</si>
  <si>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</si>
  <si>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</si>
  <si>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</si>
  <si>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</si>
  <si>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</si>
  <si>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</si>
  <si>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</si>
  <si>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</si>
  <si>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</si>
  <si>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</si>
  <si>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</si>
  <si>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</si>
  <si>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</si>
  <si>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</si>
  <si>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</si>
  <si>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</si>
  <si>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</si>
  <si>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</si>
  <si>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</si>
  <si>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</si>
  <si>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</si>
  <si>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</si>
  <si>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</si>
  <si>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</si>
  <si>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</si>
  <si>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</si>
  <si>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</si>
  <si>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</si>
  <si>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</si>
  <si>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</si>
  <si>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</si>
  <si>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</si>
  <si>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</si>
  <si>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</si>
  <si>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</si>
  <si>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</si>
  <si>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</si>
  <si>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</si>
  <si>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</si>
  <si>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</si>
  <si>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</si>
  <si>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</si>
  <si>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</si>
  <si>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</si>
  <si>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</si>
  <si>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</si>
  <si>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</si>
  <si>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</si>
  <si>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</si>
  <si>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</si>
  <si>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</si>
  <si>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</si>
  <si>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</si>
  <si>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</si>
  <si>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</si>
  <si>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</si>
  <si>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</si>
  <si>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</si>
  <si>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</si>
  <si>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</si>
  <si>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</si>
  <si>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</si>
  <si>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</si>
  <si>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</si>
  <si>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</si>
  <si>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</si>
  <si>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</si>
  <si>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</si>
  <si>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</si>
  <si>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</si>
  <si>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</si>
  <si>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</si>
  <si>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</si>
  <si>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</si>
  <si>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</si>
  <si>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</si>
  <si>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</si>
  <si>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</si>
  <si>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</si>
  <si>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</si>
  <si>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</si>
  <si>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</si>
  <si>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</si>
  <si>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</si>
  <si>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</si>
  <si>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</si>
  <si>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</si>
  <si>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</si>
  <si>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</si>
  <si>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</si>
  <si>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</si>
  <si>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</si>
  <si>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</si>
  <si>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</si>
  <si>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</si>
  <si>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</si>
  <si>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</si>
  <si>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</si>
  <si>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</si>
  <si>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</si>
  <si>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</si>
  <si>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</si>
  <si>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</si>
  <si>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</si>
  <si>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</si>
  <si>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</si>
  <si>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</si>
  <si>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</si>
  <si>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</si>
  <si>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</si>
  <si>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</si>
  <si>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</si>
  <si>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</si>
  <si>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</si>
  <si>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</si>
  <si>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</si>
  <si>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</si>
  <si>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</si>
  <si>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</si>
  <si>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</si>
  <si>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</si>
  <si>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</si>
  <si>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</si>
  <si>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</si>
  <si>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</si>
  <si>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</si>
  <si>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</si>
  <si>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</si>
  <si>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</si>
  <si>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</si>
  <si>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</si>
  <si>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</si>
  <si>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</si>
  <si>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</si>
  <si>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</si>
  <si>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</si>
  <si>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</si>
  <si>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</si>
  <si>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</si>
  <si>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</si>
  <si>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</si>
  <si>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</si>
  <si>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</si>
  <si>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</si>
  <si>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</si>
  <si>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</si>
  <si>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</si>
  <si>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</si>
  <si>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</si>
  <si>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</si>
  <si>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</si>
  <si>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</si>
  <si>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</si>
  <si>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</si>
  <si>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</si>
  <si>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</si>
  <si>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</si>
  <si>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</si>
  <si>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</si>
  <si>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</si>
  <si>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</si>
  <si>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</si>
  <si>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</si>
  <si>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</si>
  <si>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</si>
  <si>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</si>
  <si>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</si>
  <si>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</si>
  <si>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</si>
  <si>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</si>
  <si>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</si>
  <si>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</si>
  <si>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</si>
  <si>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</si>
  <si>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</si>
  <si>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</si>
  <si>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</si>
  <si>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</si>
  <si>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</si>
  <si>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</si>
  <si>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</si>
  <si>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</si>
  <si>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</si>
  <si>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</si>
  <si>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</si>
  <si>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</si>
  <si>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</si>
  <si>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</si>
  <si>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</si>
  <si>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</si>
  <si>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</si>
  <si>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</si>
  <si>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</si>
  <si>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</si>
  <si>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</si>
  <si>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</si>
  <si>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</si>
  <si>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</si>
  <si>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</si>
  <si>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</si>
  <si>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</si>
  <si>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</si>
  <si>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</si>
  <si>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</si>
  <si>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</si>
  <si>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</si>
  <si>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</si>
  <si>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</si>
  <si>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</si>
  <si>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</si>
  <si>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</si>
  <si>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</si>
  <si>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</si>
  <si>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</si>
  <si>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</si>
  <si>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</si>
  <si>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</si>
  <si>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</si>
  <si>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</si>
  <si>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</si>
  <si>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</si>
  <si>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</si>
  <si>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</si>
  <si>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</si>
  <si>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</si>
  <si>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</si>
  <si>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</si>
  <si>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</si>
  <si>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</si>
  <si>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</si>
  <si>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</si>
  <si>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</si>
  <si>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</si>
  <si>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</si>
  <si>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</si>
  <si>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</si>
  <si>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</si>
  <si>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</si>
  <si>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</si>
  <si>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</si>
  <si>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</si>
  <si>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</si>
  <si>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</si>
  <si>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</si>
  <si>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</si>
  <si>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</si>
  <si>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</si>
  <si>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</si>
  <si>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</si>
  <si>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</si>
  <si>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</si>
  <si>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</si>
  <si>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</si>
  <si>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</si>
  <si>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</si>
  <si>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</si>
  <si>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</si>
  <si>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</si>
  <si>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</si>
  <si>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</si>
  <si>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</si>
  <si>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</si>
  <si>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</si>
  <si>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</si>
  <si>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</si>
  <si>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</si>
  <si>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</si>
  <si>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</si>
  <si>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</si>
  <si>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</si>
  <si>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</si>
  <si>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</si>
  <si>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</si>
  <si>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</si>
  <si>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</si>
  <si>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</si>
  <si>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</si>
  <si>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</si>
  <si>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</si>
  <si>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</si>
  <si>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</si>
  <si>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</si>
  <si>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</si>
  <si>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</si>
  <si>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</si>
  <si>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</si>
  <si>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</si>
  <si>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</si>
  <si>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</si>
  <si>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</si>
  <si>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</si>
  <si>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</si>
  <si>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</si>
  <si>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</si>
  <si>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</si>
  <si>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</si>
  <si>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</si>
  <si>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</si>
  <si>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</si>
  <si>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</si>
  <si>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</si>
  <si>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</si>
  <si>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</si>
  <si>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</si>
  <si>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</si>
  <si>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</si>
  <si>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</si>
  <si>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</si>
  <si>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</si>
  <si>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</si>
  <si>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</si>
  <si>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</si>
  <si>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</si>
  <si>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</si>
  <si>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</si>
  <si>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</si>
  <si>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</si>
  <si>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</si>
  <si>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</si>
  <si>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</si>
  <si>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</si>
  <si>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</si>
  <si>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</si>
  <si>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</si>
  <si>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</si>
  <si>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</si>
  <si>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</si>
  <si>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</si>
  <si>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</si>
  <si>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</si>
  <si>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</si>
  <si>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</si>
  <si>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</si>
  <si>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</si>
  <si>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</si>
  <si>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</si>
  <si>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</si>
  <si>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</si>
  <si>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</si>
  <si>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</si>
  <si>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</si>
  <si>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</si>
  <si>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</si>
  <si>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</si>
  <si>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</si>
  <si>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</si>
  <si>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</si>
  <si>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</si>
  <si>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</si>
  <si>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</si>
  <si>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</si>
  <si>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</si>
  <si>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</si>
  <si>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</si>
  <si>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</si>
  <si>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</si>
  <si>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</si>
  <si>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</si>
  <si>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</si>
  <si>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</si>
  <si>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</si>
  <si>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</si>
  <si>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</si>
  <si>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</si>
  <si>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</si>
  <si>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</si>
  <si>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</si>
  <si>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</si>
  <si>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</si>
  <si>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</si>
  <si>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</si>
  <si>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</si>
  <si>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</si>
  <si>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</si>
  <si>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</si>
  <si>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</si>
  <si>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</si>
  <si>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</si>
  <si>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</si>
  <si>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</si>
  <si>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</si>
  <si>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</si>
  <si>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</si>
  <si>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</si>
  <si>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</si>
  <si>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</si>
  <si>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</si>
  <si>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</si>
  <si>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</si>
  <si>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</si>
  <si>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</si>
  <si>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</si>
  <si>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</si>
  <si>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</si>
  <si>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</si>
  <si>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</si>
  <si>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</si>
  <si>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</si>
  <si>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</si>
  <si>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</si>
  <si>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</si>
  <si>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</si>
  <si>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</si>
  <si>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</si>
  <si>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</si>
  <si>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</si>
  <si>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</si>
  <si>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</si>
  <si>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</si>
  <si>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</si>
  <si>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</si>
  <si>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</si>
  <si>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</si>
  <si>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</si>
  <si>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</si>
  <si>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</si>
  <si>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</si>
  <si>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</si>
  <si>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</si>
  <si>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</si>
  <si>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</si>
  <si>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</si>
  <si>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</si>
  <si>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</si>
  <si>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</si>
  <si>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</si>
  <si>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</si>
  <si>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</si>
  <si>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</si>
  <si>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</si>
  <si>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</si>
  <si>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</si>
  <si>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</si>
  <si>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</si>
  <si>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</si>
  <si>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</si>
  <si>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</si>
  <si>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</si>
  <si>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</si>
  <si>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</si>
  <si>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</si>
  <si>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</si>
  <si>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</si>
  <si>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</si>
  <si>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</si>
  <si>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</si>
  <si>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</si>
  <si>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</si>
  <si>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</si>
  <si>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</si>
  <si>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</si>
  <si>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</si>
  <si>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</si>
  <si>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</si>
  <si>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</si>
  <si>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</si>
  <si>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</si>
  <si>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</si>
  <si>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</si>
  <si>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</si>
  <si>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</si>
  <si>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</si>
  <si>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</si>
  <si>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</si>
  <si>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</si>
  <si>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</si>
  <si>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</si>
  <si>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</si>
  <si>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</si>
  <si>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</si>
  <si>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</si>
  <si>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</si>
  <si>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</si>
  <si>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</si>
  <si>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</si>
  <si>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</si>
  <si>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</si>
  <si>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</si>
  <si>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</si>
  <si>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</si>
  <si>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</si>
  <si>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</si>
  <si>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</si>
  <si>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</si>
  <si>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</si>
  <si>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</si>
  <si>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</si>
  <si>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</si>
  <si>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</si>
  <si>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</si>
  <si>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</si>
  <si>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</si>
  <si>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</si>
  <si>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</si>
  <si>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</si>
  <si>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</si>
  <si>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</si>
  <si>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</si>
  <si>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</si>
  <si>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</si>
  <si>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</si>
  <si>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</si>
  <si>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</si>
  <si>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</si>
  <si>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</si>
  <si>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</si>
  <si>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</si>
  <si>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</si>
  <si>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</si>
  <si>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</si>
  <si>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</si>
  <si>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</si>
  <si>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</si>
  <si>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</si>
  <si>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</si>
  <si>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</si>
  <si>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</si>
  <si>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</si>
  <si>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</si>
  <si>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</si>
  <si>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</si>
  <si>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</si>
  <si>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</si>
  <si>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</si>
  <si>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</si>
  <si>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</si>
  <si>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</si>
  <si>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</si>
  <si>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</si>
  <si>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</si>
  <si>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</si>
  <si>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</si>
  <si>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</si>
  <si>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</si>
  <si>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</si>
  <si>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</si>
  <si>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</si>
  <si>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</si>
  <si>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</si>
  <si>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</si>
  <si>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</si>
  <si>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</si>
  <si>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</si>
  <si>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</si>
  <si>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</si>
  <si>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</si>
  <si>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</si>
  <si>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</si>
  <si>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</si>
  <si>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</si>
  <si>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</si>
  <si>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</si>
  <si>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</si>
  <si>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</si>
  <si>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</si>
  <si>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</si>
  <si>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</si>
  <si>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</si>
  <si>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</si>
  <si>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</si>
  <si>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</si>
  <si>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</si>
  <si>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</si>
  <si>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</si>
  <si>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</si>
  <si>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</si>
  <si>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</si>
  <si>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</si>
  <si>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</si>
  <si>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</si>
  <si>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</si>
  <si>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</si>
  <si>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</si>
  <si>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</si>
  <si>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</si>
  <si>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</si>
  <si>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</si>
  <si>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</si>
  <si>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</si>
  <si>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</si>
  <si>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</si>
  <si>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</si>
  <si>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</si>
  <si>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</si>
  <si>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</si>
  <si>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</si>
  <si>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</si>
  <si>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</si>
  <si>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</si>
  <si>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</si>
  <si>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</si>
  <si>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</si>
  <si>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</si>
  <si>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</si>
  <si>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</si>
  <si>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</si>
  <si>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</si>
  <si>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</si>
  <si>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</si>
  <si>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</si>
  <si>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</si>
  <si>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</si>
  <si>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</si>
  <si>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</si>
  <si>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</si>
  <si>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</si>
  <si>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</si>
  <si>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</si>
  <si>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</si>
  <si>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</si>
  <si>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</si>
  <si>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</si>
  <si>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</si>
  <si>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</si>
  <si>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</si>
  <si>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</si>
  <si>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</si>
  <si>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</si>
  <si>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</si>
  <si>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</si>
  <si>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</si>
  <si>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</si>
  <si>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</si>
  <si>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</si>
  <si>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</si>
  <si>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</si>
  <si>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</si>
  <si>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</si>
  <si>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</si>
  <si>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</si>
  <si>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</si>
  <si>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</si>
  <si>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</si>
  <si>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</si>
  <si>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</si>
  <si>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</si>
  <si>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</si>
  <si>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</si>
  <si>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</si>
  <si>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</si>
  <si>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</si>
  <si>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</si>
  <si>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</si>
  <si>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</si>
  <si>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</si>
  <si>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</si>
  <si>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</si>
  <si>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</si>
  <si>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</si>
  <si>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</si>
  <si>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</si>
  <si>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</si>
  <si>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</si>
  <si>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</si>
  <si>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</si>
  <si>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</si>
  <si>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</si>
  <si>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</si>
  <si>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</si>
  <si>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</si>
  <si>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</si>
  <si>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</si>
  <si>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</si>
  <si>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</si>
  <si>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</si>
  <si>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</si>
  <si>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</si>
  <si>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</si>
  <si>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</si>
  <si>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</si>
  <si>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</si>
  <si>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</si>
  <si>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</si>
  <si>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</si>
  <si>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</si>
  <si>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</si>
  <si>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</si>
  <si>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</si>
  <si>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</si>
  <si>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</si>
  <si>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</si>
  <si>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</si>
  <si>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</si>
  <si>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</si>
  <si>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</si>
  <si>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</si>
  <si>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</si>
  <si>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</si>
  <si>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</si>
  <si>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</si>
  <si>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</si>
  <si>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</si>
  <si>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</si>
  <si>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</si>
  <si>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</si>
  <si>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</si>
  <si>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</si>
  <si>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</si>
  <si>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</si>
  <si>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</si>
  <si>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</si>
  <si>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</si>
  <si>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</si>
  <si>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</si>
  <si>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</si>
  <si>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</si>
  <si>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</si>
  <si>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</si>
  <si>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</si>
  <si>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</si>
  <si>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</si>
  <si>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</si>
  <si>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</si>
  <si>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</si>
  <si>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</si>
  <si>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</si>
  <si>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</si>
  <si>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</si>
  <si>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</si>
  <si>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</si>
  <si>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</si>
  <si>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</si>
  <si>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</si>
  <si>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</si>
  <si>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</si>
  <si>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</si>
  <si>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</si>
  <si>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</si>
  <si>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</si>
  <si>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</si>
  <si>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</si>
  <si>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</si>
  <si>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</si>
  <si>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</si>
  <si>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</si>
  <si>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</si>
  <si>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</si>
  <si>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</si>
  <si>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</si>
  <si>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</si>
  <si>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</si>
  <si>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</si>
  <si>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</si>
  <si>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</si>
  <si>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</si>
  <si>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</si>
  <si>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</si>
  <si>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</si>
  <si>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</si>
  <si>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</si>
  <si>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</si>
  <si>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</si>
  <si>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</si>
  <si>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</si>
  <si>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</si>
  <si>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</si>
  <si>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</si>
  <si>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</si>
  <si>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</si>
  <si>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</si>
  <si>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</si>
  <si>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</si>
  <si>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</si>
  <si>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</si>
  <si>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</si>
  <si>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</si>
  <si>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</si>
  <si>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</si>
  <si>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</si>
  <si>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</si>
  <si>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</si>
  <si>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</si>
  <si>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</si>
  <si>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</si>
  <si>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</si>
  <si>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</si>
  <si>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</si>
  <si>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</si>
  <si>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</si>
  <si>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</si>
  <si>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</si>
  <si>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</si>
  <si>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</si>
  <si>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</si>
  <si>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</si>
  <si>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</si>
  <si>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</si>
  <si>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</si>
  <si>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</si>
  <si>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</si>
  <si>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</si>
  <si>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</si>
  <si>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</si>
  <si>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</si>
  <si>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</si>
  <si>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</si>
  <si>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</si>
  <si>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</si>
  <si>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</si>
  <si>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</si>
  <si>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</si>
  <si>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</si>
  <si>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</si>
  <si>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</si>
  <si>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</si>
  <si>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</si>
  <si>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</si>
  <si>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</si>
  <si>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</si>
  <si>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</si>
  <si>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</si>
  <si>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</si>
  <si>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</si>
  <si>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</si>
  <si>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</si>
  <si>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</si>
  <si>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</si>
  <si>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</si>
  <si>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</si>
  <si>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</si>
  <si>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</si>
  <si>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</si>
  <si>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</si>
  <si>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</si>
  <si>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</si>
  <si>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</si>
  <si>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</si>
  <si>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</si>
  <si>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</si>
  <si>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</si>
  <si>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</si>
  <si>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</si>
  <si>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</si>
  <si>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</si>
  <si>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</si>
  <si>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</si>
  <si>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</si>
  <si>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</si>
  <si>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</si>
  <si>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</si>
  <si>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</si>
  <si>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</si>
  <si>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</si>
  <si>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</si>
  <si>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</si>
  <si>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</si>
  <si>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</si>
  <si>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</si>
  <si>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</si>
  <si>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</si>
  <si>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</si>
  <si>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</si>
  <si>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</si>
  <si>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</si>
  <si>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</si>
  <si>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</si>
  <si>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</si>
  <si>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</si>
  <si>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</si>
  <si>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</si>
  <si>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</si>
  <si>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</si>
  <si>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</si>
  <si>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</si>
  <si>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</si>
  <si>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</si>
  <si>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</si>
  <si>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</si>
  <si>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</si>
  <si>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</si>
  <si>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</si>
  <si>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</si>
  <si>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</si>
  <si>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</si>
  <si>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</si>
  <si>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</si>
  <si>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</si>
  <si>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</si>
  <si>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</si>
  <si>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</si>
  <si>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</si>
  <si>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</si>
  <si>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</si>
  <si>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</si>
  <si>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</si>
  <si>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</si>
  <si>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</si>
  <si>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</si>
  <si>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</si>
  <si>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</si>
  <si>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</si>
  <si>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</si>
  <si>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</si>
  <si>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</si>
  <si>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</si>
  <si>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</si>
  <si>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</si>
  <si>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</si>
  <si>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</si>
  <si>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</si>
  <si>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</si>
  <si>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</si>
  <si>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</si>
  <si>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</si>
  <si>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</si>
  <si>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</si>
  <si>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</si>
  <si>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</si>
  <si>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</si>
  <si>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</si>
  <si>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</si>
  <si>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</si>
  <si>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</si>
  <si>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</si>
  <si>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</si>
  <si>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</si>
  <si>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</si>
  <si>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</si>
  <si>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</si>
  <si>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</si>
  <si>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</si>
  <si>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</si>
  <si>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</si>
  <si>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</si>
  <si>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</si>
  <si>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</si>
  <si>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</si>
  <si>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</si>
  <si>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</si>
  <si>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</si>
  <si>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</si>
  <si>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</si>
  <si>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</si>
  <si>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</si>
  <si>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</si>
  <si>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</si>
  <si>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</si>
  <si>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</si>
  <si>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</si>
  <si>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</si>
  <si>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</si>
  <si>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</si>
  <si>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</si>
  <si>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</si>
  <si>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</si>
  <si>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</si>
  <si>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</si>
  <si>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</si>
  <si>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</si>
  <si>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</si>
  <si>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</si>
  <si>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</si>
  <si>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</si>
  <si>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</si>
  <si>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</si>
  <si>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</si>
  <si>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</si>
  <si>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</si>
  <si>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</si>
  <si>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</si>
  <si>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</si>
  <si>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</si>
  <si>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</si>
  <si>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</si>
  <si>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</si>
  <si>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</si>
  <si>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</si>
  <si>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</si>
  <si>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</si>
  <si>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</si>
  <si>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</si>
  <si>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</si>
  <si>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</si>
  <si>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</si>
  <si>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</si>
  <si>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</si>
  <si>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</si>
  <si>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</si>
  <si>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</si>
  <si>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</si>
  <si>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</si>
  <si>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</si>
  <si>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</si>
  <si>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</si>
  <si>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</si>
  <si>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</si>
  <si>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</si>
  <si>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</si>
  <si>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</si>
  <si>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</si>
  <si>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</si>
  <si>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</si>
  <si>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</si>
  <si>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</si>
  <si>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</si>
  <si>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</si>
  <si>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</si>
  <si>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</si>
  <si>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</si>
  <si>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</si>
  <si>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</si>
  <si>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</si>
  <si>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</si>
  <si>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</si>
  <si>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</si>
  <si>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</si>
  <si>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</si>
  <si>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</si>
  <si>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</si>
  <si>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</si>
  <si>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</si>
  <si>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</si>
  <si>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</si>
  <si>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</si>
  <si>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</si>
  <si>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</si>
  <si>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</si>
  <si>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</si>
  <si>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</si>
  <si>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</si>
  <si>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</si>
  <si>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</si>
  <si>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</si>
  <si>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</si>
  <si>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</si>
  <si>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</si>
  <si>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</si>
  <si>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</si>
  <si>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</si>
  <si>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</si>
  <si>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</si>
  <si>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</si>
  <si>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</si>
  <si>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</si>
  <si>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</si>
  <si>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</si>
  <si>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</si>
  <si>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</si>
  <si>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</si>
  <si>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</si>
  <si>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</si>
  <si>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</si>
  <si>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</si>
  <si>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</si>
  <si>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</si>
  <si>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</si>
  <si>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</si>
  <si>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</si>
  <si>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</si>
  <si>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</si>
  <si>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</si>
  <si>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</si>
  <si>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</si>
  <si>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</si>
  <si>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</si>
  <si>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</si>
  <si>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</si>
  <si>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</si>
  <si>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</si>
  <si>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</si>
  <si>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</si>
  <si>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</si>
  <si>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</si>
  <si>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</si>
  <si>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</si>
  <si>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</si>
  <si>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</si>
  <si>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</si>
  <si>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</si>
  <si>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</si>
  <si>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</si>
  <si>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</si>
  <si>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</si>
  <si>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</si>
  <si>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</si>
  <si>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</si>
  <si>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</si>
  <si>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</si>
  <si>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</si>
  <si>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</si>
  <si>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</si>
  <si>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</si>
  <si>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</si>
  <si>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</si>
  <si>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</si>
  <si>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</si>
  <si>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</si>
  <si>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</si>
  <si>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</si>
  <si>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</si>
  <si>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</si>
  <si>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</si>
  <si>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</si>
  <si>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</si>
  <si>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</si>
  <si>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</si>
  <si>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</si>
  <si>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</si>
  <si>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</si>
  <si>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</si>
  <si>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</si>
  <si>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</si>
  <si>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</si>
  <si>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</si>
  <si>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</si>
  <si>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</si>
  <si>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</si>
  <si>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</si>
  <si>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</si>
  <si>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</si>
  <si>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</si>
  <si>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</si>
  <si>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</si>
  <si>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</si>
  <si>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</si>
  <si>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</si>
  <si>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</si>
  <si>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</si>
  <si>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</si>
  <si>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</si>
  <si>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</si>
  <si>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</si>
  <si>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</si>
  <si>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</si>
  <si>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</si>
  <si>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</si>
  <si>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</si>
  <si>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</si>
  <si>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</si>
  <si>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</si>
  <si>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</si>
  <si>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</si>
  <si>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</si>
  <si>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</si>
  <si>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</si>
  <si>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</si>
  <si>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</si>
  <si>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</si>
  <si>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</si>
  <si>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</si>
  <si>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</si>
  <si>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</si>
  <si>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</si>
  <si>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</si>
  <si>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</si>
  <si>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</si>
  <si>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</si>
  <si>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</si>
  <si>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</si>
  <si>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</si>
  <si>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</si>
  <si>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</si>
  <si>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</si>
  <si>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</si>
  <si>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</si>
  <si>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</si>
  <si>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</si>
  <si>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</si>
  <si>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</si>
  <si>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</si>
  <si>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</si>
  <si>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</si>
  <si>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</si>
  <si>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</si>
  <si>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</si>
  <si>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</si>
  <si>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</si>
  <si>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</si>
  <si>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</si>
  <si>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</si>
  <si>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</si>
  <si>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</si>
  <si>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</si>
  <si>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</si>
  <si>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</si>
  <si>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</si>
  <si>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</si>
  <si>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</si>
  <si>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</si>
  <si>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</si>
  <si>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</si>
  <si>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</si>
  <si>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</si>
  <si>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</si>
  <si>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</si>
  <si>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</si>
  <si>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</si>
  <si>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</si>
  <si>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</si>
  <si>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</si>
  <si>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</si>
  <si>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</si>
  <si>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</si>
  <si>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</si>
  <si>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</si>
  <si>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</si>
  <si>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</si>
  <si>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</si>
  <si>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</si>
  <si>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</si>
  <si>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</si>
  <si>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</si>
  <si>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</si>
  <si>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</si>
  <si>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</si>
  <si>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</si>
  <si>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</si>
  <si>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</si>
  <si>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</si>
  <si>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</si>
  <si>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</si>
  <si>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</si>
  <si>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</si>
  <si>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</si>
  <si>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</si>
  <si>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</si>
  <si>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</si>
  <si>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</si>
  <si>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</si>
  <si>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</si>
  <si>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</si>
  <si>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</si>
  <si>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</si>
  <si>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</si>
  <si>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</si>
  <si>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</si>
  <si>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</si>
  <si>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</si>
  <si>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</si>
  <si>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</si>
  <si>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</si>
  <si>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</si>
  <si>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</si>
  <si>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</si>
  <si>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</si>
  <si>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</si>
  <si>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</si>
  <si>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</si>
  <si>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</si>
  <si>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</si>
  <si>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</si>
  <si>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</si>
  <si>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</si>
  <si>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</si>
  <si>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</si>
  <si>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</si>
  <si>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</si>
  <si>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</si>
  <si>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</si>
  <si>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</si>
  <si>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</si>
  <si>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</si>
  <si>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</si>
  <si>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</si>
  <si>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</si>
  <si>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</si>
  <si>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</si>
  <si>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</si>
  <si>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</si>
  <si>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</si>
  <si>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</si>
  <si>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</si>
  <si>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</si>
  <si>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</si>
  <si>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</si>
  <si>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</si>
  <si>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</si>
  <si>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</si>
  <si>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</si>
  <si>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</si>
  <si>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</si>
  <si>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</si>
  <si>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</si>
  <si>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</si>
  <si>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</si>
  <si>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</si>
  <si>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</si>
  <si>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</si>
  <si>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</si>
  <si>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</si>
  <si>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</si>
  <si>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</si>
  <si>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</si>
  <si>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</si>
  <si>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</si>
  <si>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</si>
  <si>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</si>
  <si>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</si>
  <si>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</si>
  <si>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</si>
  <si>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</si>
  <si>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</si>
  <si>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</si>
  <si>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</si>
  <si>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</si>
  <si>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</si>
  <si>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</si>
  <si>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</si>
  <si>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</si>
  <si>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</si>
  <si>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</si>
  <si>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</si>
  <si>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</si>
  <si>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</si>
  <si>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</si>
  <si>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</si>
  <si>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</si>
  <si>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</si>
  <si>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</si>
  <si>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</si>
  <si>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</si>
  <si>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</si>
  <si>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</si>
  <si>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</si>
  <si>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</si>
  <si>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</si>
  <si>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</si>
  <si>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</si>
  <si>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</si>
  <si>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</si>
  <si>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</si>
  <si>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</si>
  <si>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</si>
  <si>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</si>
  <si>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</si>
  <si>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</si>
  <si>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</si>
  <si>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</si>
  <si>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</si>
  <si>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</si>
  <si>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</si>
  <si>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</si>
  <si>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</si>
  <si>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</si>
  <si>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</si>
  <si>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</si>
  <si>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</si>
  <si>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</si>
  <si>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</si>
  <si>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</si>
  <si>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</si>
  <si>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</si>
  <si>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</si>
  <si>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</si>
  <si>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</si>
  <si>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</si>
  <si>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</si>
  <si>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</si>
  <si>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</si>
  <si>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</si>
  <si>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</si>
  <si>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</si>
  <si>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</si>
  <si>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</si>
  <si>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</si>
  <si>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</si>
  <si>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</si>
  <si>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</si>
  <si>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</si>
  <si>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</si>
  <si>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</si>
  <si>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</si>
  <si>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</si>
  <si>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</si>
  <si>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</si>
  <si>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</si>
  <si>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</si>
  <si>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</si>
  <si>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</si>
  <si>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</si>
  <si>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</si>
  <si>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</si>
  <si>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</si>
  <si>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</si>
  <si>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</si>
  <si>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</si>
  <si>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</si>
  <si>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</si>
  <si>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</si>
  <si>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</si>
  <si>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</si>
  <si>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</si>
  <si>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</si>
  <si>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</si>
  <si>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</si>
  <si>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</si>
  <si>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</si>
  <si>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</si>
  <si>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</si>
  <si>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</si>
  <si>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</si>
  <si>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</si>
  <si>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</si>
  <si>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</si>
  <si>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</si>
  <si>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</si>
  <si>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</si>
  <si>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</si>
  <si>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</si>
  <si>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</si>
  <si>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</si>
  <si>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</si>
  <si>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</si>
  <si>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</si>
  <si>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</si>
  <si>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</si>
  <si>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</si>
  <si>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</si>
  <si>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</si>
  <si>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</si>
  <si>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</si>
  <si>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</si>
  <si>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</si>
  <si>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</si>
  <si>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</si>
  <si>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</si>
  <si>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</si>
  <si>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</si>
  <si>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</si>
  <si>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</si>
  <si>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</si>
  <si>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</si>
  <si>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</si>
  <si>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</si>
  <si>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</si>
  <si>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</si>
  <si>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</si>
  <si>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</si>
  <si>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</si>
  <si>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</si>
  <si>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</si>
  <si>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</si>
  <si>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</si>
  <si>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</si>
  <si>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</si>
  <si>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</si>
  <si>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</si>
  <si>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</si>
  <si>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</si>
  <si>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</si>
  <si>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</si>
  <si>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</si>
  <si>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</si>
  <si>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</si>
  <si>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</si>
  <si>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</si>
  <si>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</si>
  <si>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</si>
  <si>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</si>
  <si>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</si>
  <si>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</si>
  <si>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</si>
  <si>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</si>
  <si>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</si>
  <si>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</si>
  <si>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</si>
  <si>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</si>
  <si>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</si>
  <si>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</si>
  <si>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</si>
  <si>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</si>
  <si>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</si>
  <si>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</si>
  <si>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</si>
  <si>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</si>
  <si>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</si>
  <si>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</si>
  <si>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</si>
  <si>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</si>
  <si>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</si>
  <si>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</si>
  <si>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</si>
  <si>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</si>
  <si>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</si>
  <si>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</si>
  <si>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</si>
  <si>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</si>
  <si>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</si>
  <si>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</si>
  <si>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</si>
  <si>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</si>
  <si>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</si>
  <si>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</si>
  <si>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</si>
  <si>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</si>
  <si>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</si>
  <si>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</si>
  <si>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</si>
  <si>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</si>
  <si>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</si>
  <si>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</si>
  <si>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</si>
  <si>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</si>
  <si>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</si>
  <si>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</si>
  <si>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</si>
  <si>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</si>
  <si>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</si>
  <si>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</si>
  <si>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</si>
  <si>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</si>
  <si>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</si>
  <si>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</si>
  <si>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</si>
  <si>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</si>
  <si>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</si>
  <si>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</si>
  <si>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</si>
  <si>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</si>
  <si>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</si>
  <si>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</si>
  <si>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</si>
  <si>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</si>
  <si>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</si>
  <si>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</si>
  <si>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</si>
  <si>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</si>
  <si>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</si>
  <si>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</si>
  <si>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</si>
  <si>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</si>
  <si>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</si>
  <si>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</si>
  <si>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</si>
  <si>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</si>
  <si>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</si>
  <si>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</si>
  <si>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</si>
  <si>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</si>
  <si>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</si>
  <si>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</si>
  <si>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</si>
  <si>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</si>
  <si>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</si>
  <si>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</si>
  <si>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</si>
  <si>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</si>
  <si>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</si>
  <si>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</si>
  <si>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</si>
  <si>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</si>
  <si>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</si>
  <si>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</si>
  <si>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</si>
  <si>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</si>
  <si>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</si>
  <si>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</si>
  <si>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</si>
  <si>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</si>
  <si>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</si>
  <si>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</si>
  <si>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</si>
  <si>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</si>
  <si>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</si>
  <si>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</si>
  <si>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</si>
  <si>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</si>
  <si>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</si>
  <si>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</si>
  <si>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</si>
  <si>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</si>
  <si>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</si>
  <si>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</si>
  <si>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</si>
  <si>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</si>
  <si>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</si>
  <si>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</si>
  <si>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</si>
  <si>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</si>
  <si>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</si>
  <si>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</si>
  <si>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</si>
  <si>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</si>
  <si>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</si>
  <si>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</si>
  <si>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</si>
  <si>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</si>
  <si>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</si>
  <si>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</si>
  <si>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</si>
  <si>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</si>
  <si>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</si>
  <si>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</si>
  <si>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</si>
  <si>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</si>
  <si>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</si>
  <si>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</si>
  <si>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</si>
  <si>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</si>
  <si>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</si>
  <si>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</si>
  <si>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</si>
  <si>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</si>
  <si>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</si>
  <si>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</si>
  <si>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</si>
  <si>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</si>
  <si>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</si>
  <si>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</si>
  <si>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</si>
  <si>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</si>
  <si>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</si>
  <si>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</si>
  <si>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</si>
  <si>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</si>
  <si>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</si>
  <si>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</si>
  <si>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</si>
  <si>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</si>
  <si>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</si>
  <si>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</si>
  <si>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</si>
  <si>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</si>
  <si>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</si>
  <si>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</si>
  <si>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</si>
  <si>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</si>
  <si>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</si>
  <si>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</si>
  <si>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</si>
  <si>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</si>
  <si>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</si>
  <si>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</si>
  <si>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</si>
  <si>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</si>
  <si>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</si>
  <si>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</si>
  <si>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</si>
  <si>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</si>
  <si>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</si>
  <si>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</si>
  <si>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</si>
  <si>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</si>
  <si>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</si>
  <si>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</si>
  <si>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</si>
  <si>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</si>
  <si>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</si>
  <si>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</si>
  <si>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</si>
  <si>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</si>
  <si>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</si>
  <si>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</si>
  <si>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</si>
  <si>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</si>
  <si>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</si>
  <si>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</si>
  <si>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</si>
  <si>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</si>
  <si>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</si>
  <si>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</si>
  <si>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</si>
  <si>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</si>
  <si>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</si>
  <si>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</si>
  <si>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</si>
  <si>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</si>
  <si>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</si>
  <si>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</si>
  <si>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</si>
  <si>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</si>
  <si>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</si>
  <si>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</si>
  <si>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</si>
  <si>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</si>
  <si>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</si>
  <si>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</si>
  <si>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</si>
  <si>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</si>
  <si>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</si>
  <si>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</si>
  <si>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</si>
  <si>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</si>
  <si>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</si>
  <si>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</si>
  <si>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</si>
  <si>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</si>
  <si>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</si>
  <si>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</si>
  <si>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</si>
  <si>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</si>
  <si>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</si>
  <si>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</si>
  <si>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</si>
  <si>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</si>
  <si>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</si>
  <si>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</si>
  <si>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</si>
  <si>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</si>
  <si>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</si>
  <si>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</si>
  <si>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</si>
  <si>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</si>
  <si>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</si>
  <si>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</si>
  <si>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</si>
  <si>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</si>
  <si>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</si>
  <si>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</si>
  <si>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</si>
  <si>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</si>
  <si>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</si>
  <si>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</si>
  <si>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</si>
  <si>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</si>
  <si>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</si>
  <si>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</si>
  <si>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</si>
  <si>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</si>
  <si>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</si>
  <si>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</si>
  <si>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</si>
  <si>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</si>
  <si>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</si>
  <si>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</si>
  <si>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</si>
  <si>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</si>
  <si>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</si>
  <si>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</si>
  <si>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</si>
  <si>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</si>
  <si>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</si>
  <si>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</si>
  <si>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</si>
  <si>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</si>
  <si>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</si>
  <si>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</si>
  <si>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</si>
  <si>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</si>
  <si>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</si>
  <si>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</si>
  <si>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</si>
  <si>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</si>
  <si>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</si>
  <si>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</si>
  <si>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</si>
  <si>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</si>
  <si>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</si>
  <si>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</si>
  <si>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</si>
  <si>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</si>
  <si>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</si>
  <si>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</si>
  <si>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</si>
  <si>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</si>
  <si>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</si>
  <si>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</si>
  <si>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</si>
  <si>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</si>
  <si>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</si>
  <si>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</si>
  <si>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</si>
  <si>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</si>
  <si>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</si>
  <si>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</si>
  <si>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</si>
  <si>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</si>
  <si>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</si>
  <si>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</si>
  <si>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</si>
  <si>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</si>
  <si>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</si>
  <si>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</si>
  <si>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</si>
  <si>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</si>
  <si>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</si>
  <si>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</si>
  <si>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</si>
  <si>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</si>
  <si>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</si>
  <si>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</si>
  <si>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</si>
  <si>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</si>
  <si>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</si>
  <si>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</si>
  <si>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</si>
  <si>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</si>
  <si>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</si>
  <si>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</si>
  <si>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</si>
  <si>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</si>
  <si>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</si>
  <si>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</si>
  <si>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</si>
  <si>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</si>
  <si>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</si>
  <si>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</si>
  <si>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</si>
  <si>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</si>
  <si>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</si>
  <si>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</si>
  <si>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</si>
  <si>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</si>
  <si>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</si>
  <si>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</si>
  <si>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</si>
  <si>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</si>
  <si>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</si>
  <si>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</si>
  <si>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</si>
  <si>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</si>
  <si>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</si>
  <si>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</si>
  <si>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</si>
  <si>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</si>
  <si>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</si>
  <si>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</si>
  <si>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</si>
  <si>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</si>
  <si>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</si>
  <si>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</si>
  <si>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</si>
  <si>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</si>
  <si>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</si>
  <si>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</si>
  <si>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</si>
  <si>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</si>
  <si>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</si>
  <si>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</si>
  <si>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</si>
  <si>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</si>
  <si>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</si>
  <si>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</si>
  <si>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</si>
  <si>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</si>
  <si>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</si>
  <si>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</si>
  <si>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</si>
  <si>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</si>
  <si>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</si>
  <si>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</si>
  <si>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</si>
  <si>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</si>
  <si>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</si>
  <si>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</si>
  <si>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</si>
  <si>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</si>
  <si>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</si>
  <si>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</si>
  <si>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</si>
  <si>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</si>
  <si>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</si>
  <si>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</si>
  <si>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</si>
  <si>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</si>
  <si>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</si>
  <si>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</si>
  <si>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</si>
  <si>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</si>
  <si>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</si>
  <si>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</si>
  <si>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</si>
  <si>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</si>
  <si>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</si>
  <si>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</si>
  <si>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</si>
  <si>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</si>
  <si>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</si>
  <si>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</si>
  <si>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</si>
  <si>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</si>
  <si>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</si>
  <si>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</si>
  <si>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</si>
  <si>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</si>
  <si>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</si>
  <si>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</si>
  <si>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</si>
  <si>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</si>
  <si>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</si>
  <si>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</si>
  <si>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</si>
  <si>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</si>
  <si>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</si>
  <si>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</si>
  <si>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</si>
  <si>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</si>
  <si>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</si>
  <si>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</si>
  <si>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</si>
  <si>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</si>
  <si>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</si>
  <si>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</si>
  <si>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</si>
  <si>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</si>
  <si>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</si>
  <si>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</si>
  <si>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</si>
  <si>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</si>
  <si>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</si>
  <si>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</si>
  <si>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</si>
  <si>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</si>
  <si>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</si>
  <si>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</si>
  <si>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</si>
  <si>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</si>
  <si>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</si>
  <si>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</si>
  <si>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</si>
  <si>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</si>
  <si>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</si>
  <si>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</si>
  <si>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</si>
  <si>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</si>
  <si>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</si>
  <si>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</si>
  <si>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</si>
  <si>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</si>
  <si>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</si>
  <si>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</si>
  <si>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</si>
  <si>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</si>
  <si>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</si>
  <si>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</si>
  <si>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</si>
  <si>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</si>
  <si>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</si>
  <si>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</si>
  <si>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</si>
  <si>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</si>
  <si>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</si>
  <si>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</si>
  <si>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</si>
  <si>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</si>
  <si>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</si>
  <si>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</si>
  <si>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</si>
  <si>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</si>
  <si>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</si>
  <si>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</si>
  <si>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</si>
  <si>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</si>
  <si>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</si>
  <si>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</si>
  <si>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</si>
  <si>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</si>
  <si>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</si>
  <si>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</si>
  <si>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</si>
  <si>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</si>
  <si>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</si>
  <si>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</si>
  <si>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</si>
  <si>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</si>
  <si>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</si>
  <si>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</si>
  <si>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</si>
  <si>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</si>
  <si>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</si>
  <si>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</si>
  <si>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</si>
  <si>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</si>
  <si>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</si>
  <si>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</si>
  <si>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</si>
  <si>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</si>
  <si>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</si>
  <si>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</si>
  <si>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</si>
  <si>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</si>
  <si>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</si>
  <si>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</si>
  <si>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</si>
  <si>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</si>
  <si>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</si>
  <si>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</si>
  <si>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</si>
  <si>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</si>
  <si>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</si>
  <si>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</si>
  <si>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</si>
  <si>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</si>
  <si>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</si>
  <si>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</si>
  <si>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</si>
  <si>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</si>
  <si>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</si>
  <si>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</si>
  <si>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</si>
  <si>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</si>
  <si>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</si>
  <si>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</si>
  <si>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</si>
  <si>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</si>
  <si>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</si>
  <si>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</si>
  <si>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</si>
  <si>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</si>
  <si>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</si>
  <si>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</si>
  <si>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</si>
  <si>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</si>
  <si>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</si>
  <si>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</si>
  <si>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</si>
  <si>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</si>
  <si>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</si>
  <si>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</si>
  <si>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</si>
  <si>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</si>
  <si>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</si>
  <si>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</si>
  <si>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</si>
  <si>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</si>
  <si>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</si>
  <si>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</si>
  <si>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</si>
  <si>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</si>
  <si>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</si>
  <si>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</si>
  <si>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</si>
  <si>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</si>
  <si>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</si>
  <si>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</si>
  <si>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</si>
  <si>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</si>
  <si>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</si>
  <si>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</si>
  <si>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</si>
  <si>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</si>
  <si>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</si>
  <si>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</si>
  <si>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</si>
  <si>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</si>
  <si>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</si>
  <si>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</si>
  <si>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</si>
  <si>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</si>
  <si>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</si>
  <si>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</si>
  <si>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</si>
  <si>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</si>
  <si>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</si>
  <si>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</si>
  <si>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</si>
  <si>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</si>
  <si>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</si>
  <si>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</si>
  <si>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</si>
  <si>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</si>
  <si>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</si>
  <si>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</si>
  <si>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</si>
  <si>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</si>
  <si>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</si>
  <si>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</si>
  <si>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</si>
  <si>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</si>
  <si>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</si>
  <si>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</si>
  <si>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</si>
  <si>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</si>
  <si>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</si>
  <si>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</si>
  <si>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</si>
  <si>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</si>
  <si>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</si>
  <si>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</si>
  <si>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</si>
  <si>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</si>
  <si>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</si>
  <si>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</si>
  <si>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</si>
  <si>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</si>
  <si>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</si>
  <si>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</si>
  <si>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</si>
  <si>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</si>
  <si>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</si>
  <si>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</si>
  <si>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</si>
  <si>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</si>
  <si>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</si>
  <si>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</si>
  <si>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</si>
  <si>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</si>
  <si>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</si>
  <si>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</si>
  <si>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</si>
  <si>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</si>
  <si>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</si>
  <si>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</si>
  <si>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</si>
  <si>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</si>
  <si>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</si>
  <si>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</si>
  <si>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</si>
  <si>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</si>
  <si>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</si>
  <si>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</si>
  <si>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</si>
  <si>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</si>
  <si>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</si>
  <si>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</si>
  <si>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</si>
  <si>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</si>
  <si>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</si>
  <si>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</si>
  <si>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</si>
  <si>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</si>
  <si>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</si>
  <si>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</si>
  <si>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</si>
  <si>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</si>
  <si>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</si>
  <si>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</si>
  <si>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</si>
  <si>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</si>
  <si>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</si>
  <si>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</si>
  <si>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</si>
  <si>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</si>
  <si>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</si>
  <si>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</si>
  <si>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</si>
  <si>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</si>
  <si>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</si>
  <si>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</si>
  <si>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</si>
  <si>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</si>
  <si>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</si>
  <si>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</si>
  <si>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</si>
  <si>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</si>
  <si>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</si>
  <si>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</si>
  <si>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</si>
  <si>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</si>
  <si>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</si>
  <si>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</si>
  <si>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</si>
  <si>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</si>
  <si>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</si>
  <si>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</si>
  <si>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</si>
  <si>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</si>
  <si>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</si>
  <si>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</si>
  <si>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</si>
  <si>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</si>
  <si>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</si>
  <si>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</si>
  <si>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</si>
  <si>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</si>
  <si>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</si>
  <si>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</si>
  <si>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</si>
  <si>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</si>
  <si>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</si>
  <si>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</si>
  <si>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</si>
  <si>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</si>
  <si>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</si>
  <si>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</si>
  <si>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</si>
  <si>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</si>
  <si>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</si>
  <si>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</si>
  <si>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</si>
  <si>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</si>
  <si>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</si>
  <si>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</si>
  <si>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</si>
  <si>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</si>
  <si>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</si>
  <si>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</si>
  <si>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</si>
  <si>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</si>
  <si>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</si>
  <si>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</si>
  <si>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</si>
  <si>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</si>
  <si>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</si>
  <si>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</si>
  <si>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</si>
  <si>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</si>
  <si>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</si>
  <si>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</si>
  <si>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</si>
  <si>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</si>
  <si>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</si>
  <si>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</si>
  <si>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</si>
  <si>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</si>
  <si>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</si>
  <si>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</si>
  <si>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</si>
  <si>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</si>
  <si>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</si>
  <si>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</si>
  <si>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</si>
  <si>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</si>
  <si>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</si>
  <si>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</si>
  <si>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</si>
  <si>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</si>
  <si>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</si>
  <si>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</si>
  <si>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</si>
  <si>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</si>
  <si>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</si>
  <si>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</si>
  <si>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</si>
  <si>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</si>
  <si>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</si>
  <si>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</si>
  <si>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</si>
  <si>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</si>
  <si>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</si>
  <si>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</si>
  <si>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</si>
  <si>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</si>
  <si>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</si>
  <si>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</si>
  <si>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</si>
  <si>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</si>
  <si>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</si>
  <si>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</si>
  <si>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</si>
  <si>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</si>
  <si>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</si>
  <si>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</si>
  <si>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</si>
  <si>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</si>
  <si>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</si>
  <si>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</si>
  <si>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</si>
  <si>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</si>
  <si>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</si>
  <si>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</si>
  <si>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</si>
  <si>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</si>
  <si>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</si>
  <si>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</si>
  <si>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</si>
  <si>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</si>
  <si>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</si>
  <si>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</si>
  <si>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</si>
  <si>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</si>
  <si>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</si>
  <si>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</si>
  <si>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</si>
  <si>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</si>
  <si>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</si>
  <si>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</si>
  <si>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</si>
  <si>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</si>
  <si>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</si>
  <si>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</si>
  <si>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</si>
  <si>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</si>
  <si>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</si>
  <si>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</si>
  <si>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</si>
  <si>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</si>
  <si>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</si>
  <si>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</si>
  <si>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</si>
  <si>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</si>
  <si>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</si>
  <si>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</si>
  <si>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</si>
  <si>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</si>
  <si>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</si>
  <si>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</si>
  <si>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</si>
  <si>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</si>
  <si>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</si>
  <si>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</si>
  <si>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</si>
  <si>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</si>
  <si>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</si>
  <si>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</si>
  <si>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</si>
  <si>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</si>
  <si>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</si>
  <si>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</si>
  <si>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</si>
  <si>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</si>
  <si>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</si>
  <si>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</si>
  <si>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</si>
  <si>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</si>
  <si>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</si>
  <si>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</si>
  <si>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</si>
  <si>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</si>
  <si>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</si>
  <si>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</si>
  <si>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</si>
  <si>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</si>
  <si>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</si>
  <si>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</si>
  <si>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</si>
  <si>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</si>
  <si>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</si>
  <si>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</si>
  <si>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</si>
  <si>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</si>
  <si>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</si>
  <si>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</si>
  <si>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</si>
  <si>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</si>
  <si>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</si>
  <si>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</si>
  <si>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</si>
  <si>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</si>
  <si>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</si>
  <si>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</si>
  <si>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</si>
  <si>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</si>
  <si>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</si>
  <si>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</si>
  <si>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</si>
  <si>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</si>
  <si>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</si>
  <si>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</si>
  <si>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</si>
  <si>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</si>
  <si>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</si>
  <si>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</si>
  <si>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</si>
  <si>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</si>
  <si>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</si>
  <si>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</si>
  <si>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</si>
  <si>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</si>
  <si>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</si>
  <si>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</si>
  <si>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</si>
  <si>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</si>
  <si>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</si>
  <si>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</si>
  <si>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</si>
  <si>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</si>
  <si>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</si>
  <si>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</si>
  <si>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</si>
  <si>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</si>
  <si>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</si>
  <si>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</si>
  <si>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</si>
  <si>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</si>
  <si>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</si>
  <si>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</si>
  <si>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</si>
  <si>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</si>
  <si>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</si>
  <si>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</si>
  <si>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</si>
  <si>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</si>
  <si>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</si>
  <si>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</si>
  <si>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</si>
  <si>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</si>
  <si>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</si>
  <si>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</si>
  <si>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</si>
  <si>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</si>
  <si>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</si>
  <si>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</si>
  <si>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</si>
  <si>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</si>
  <si>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</si>
  <si>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</si>
  <si>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</si>
  <si>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</si>
  <si>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</si>
  <si>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</si>
  <si>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</si>
  <si>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</si>
  <si>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</si>
  <si>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</si>
  <si>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</si>
  <si>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</si>
  <si>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</si>
  <si>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</si>
  <si>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</si>
  <si>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</si>
  <si>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</si>
  <si>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</si>
  <si>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</si>
  <si>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</si>
  <si>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</si>
  <si>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</si>
  <si>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</si>
  <si>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</si>
  <si>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</si>
  <si>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</si>
  <si>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</si>
  <si>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</si>
  <si>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</si>
  <si>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</si>
  <si>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</si>
  <si>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</si>
  <si>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</si>
  <si>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</si>
  <si>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</si>
  <si>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</si>
  <si>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</si>
  <si>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</si>
  <si>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</si>
  <si>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</si>
  <si>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</si>
  <si>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</si>
  <si>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</si>
  <si>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</si>
  <si>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</si>
  <si>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</si>
  <si>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</si>
  <si>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</si>
  <si>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</si>
  <si>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</si>
  <si>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</si>
  <si>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</si>
  <si>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</si>
  <si>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</si>
  <si>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</si>
  <si>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</si>
  <si>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</si>
  <si>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</si>
  <si>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</si>
  <si>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</si>
  <si>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</si>
  <si>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</si>
  <si>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</si>
  <si>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</si>
  <si>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</si>
  <si>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</si>
  <si>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</si>
  <si>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</si>
  <si>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</si>
  <si>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</si>
  <si>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</si>
  <si>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</si>
  <si>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</si>
  <si>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</si>
  <si>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</si>
  <si>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</si>
  <si>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</si>
  <si>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</si>
  <si>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</si>
  <si>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</si>
  <si>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</si>
  <si>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</si>
  <si>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</si>
  <si>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</si>
  <si>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</si>
  <si>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</si>
  <si>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</si>
  <si>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</si>
  <si>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</si>
  <si>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</si>
  <si>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</si>
  <si>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</si>
  <si>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</si>
  <si>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</si>
  <si>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</si>
  <si>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</si>
  <si>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</si>
  <si>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</si>
  <si>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</si>
  <si>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</si>
  <si>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</si>
  <si>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</si>
  <si>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</si>
  <si>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</si>
  <si>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</si>
  <si>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</si>
  <si>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</si>
  <si>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</si>
  <si>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</si>
  <si>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</si>
  <si>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</si>
  <si>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</si>
  <si>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</si>
  <si>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</si>
  <si>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</si>
  <si>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</si>
  <si>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</si>
  <si>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</si>
  <si>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</si>
  <si>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</si>
  <si>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</si>
  <si>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</si>
  <si>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</si>
  <si>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</si>
  <si>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</si>
  <si>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</si>
  <si>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</si>
  <si>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</si>
  <si>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</si>
  <si>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</si>
  <si>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</si>
  <si>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</si>
  <si>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</si>
  <si>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</si>
  <si>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</si>
  <si>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</si>
  <si>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</si>
  <si>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</si>
  <si>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</si>
  <si>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</si>
  <si>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</si>
  <si>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</si>
  <si>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</si>
  <si>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</si>
  <si>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</si>
  <si>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</si>
  <si>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</si>
  <si>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</si>
  <si>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</si>
  <si>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</si>
  <si>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</si>
  <si>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</si>
  <si>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</si>
  <si>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</si>
  <si>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</si>
  <si>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</si>
  <si>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</si>
  <si>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</si>
  <si>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</si>
  <si>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</si>
  <si>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</si>
  <si>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</si>
  <si>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</si>
  <si>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</si>
  <si>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</si>
  <si>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</si>
  <si>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</si>
  <si>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</si>
  <si>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</si>
  <si>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</si>
  <si>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</si>
  <si>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</si>
  <si>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</si>
  <si>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</si>
  <si>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</si>
  <si>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</si>
  <si>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</si>
  <si>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</si>
  <si>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</si>
  <si>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</si>
  <si>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</si>
  <si>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</si>
  <si>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</si>
  <si>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</si>
  <si>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</si>
  <si>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</si>
  <si>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</si>
  <si>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</si>
  <si>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</si>
  <si>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</si>
  <si>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</si>
  <si>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</si>
  <si>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</si>
  <si>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</si>
  <si>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</si>
  <si>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</si>
  <si>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</si>
  <si>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</si>
  <si>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</si>
  <si>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</si>
  <si>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</si>
  <si>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</si>
  <si>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</si>
  <si>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</si>
  <si>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</si>
  <si>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</si>
  <si>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</si>
  <si>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</si>
  <si>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</si>
  <si>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</si>
  <si>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</si>
  <si>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</si>
  <si>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</si>
  <si>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</si>
  <si>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</si>
  <si>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</si>
  <si>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</si>
  <si>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</si>
  <si>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</si>
  <si>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</si>
  <si>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</si>
  <si>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</si>
  <si>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</si>
  <si>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</si>
  <si>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</si>
  <si>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</si>
  <si>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</si>
  <si>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</si>
  <si>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</si>
  <si>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</si>
  <si>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</si>
  <si>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</si>
  <si>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</si>
  <si>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</si>
  <si>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</si>
  <si>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</si>
  <si>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</si>
  <si>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</si>
  <si>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</si>
  <si>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</si>
  <si>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</si>
  <si>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</si>
  <si>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</si>
  <si>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</si>
  <si>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</si>
  <si>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</si>
  <si>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</si>
  <si>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</si>
  <si>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</si>
  <si>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</si>
  <si>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</si>
  <si>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</si>
  <si>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</si>
  <si>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</si>
  <si>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</si>
  <si>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</si>
  <si>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</si>
  <si>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</si>
  <si>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</si>
  <si>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</si>
  <si>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</si>
  <si>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</si>
  <si>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</si>
  <si>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</si>
  <si>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</si>
  <si>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</si>
  <si>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</si>
  <si>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</si>
  <si>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</si>
  <si>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</si>
  <si>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</si>
  <si>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</si>
  <si>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</si>
  <si>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</si>
  <si>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</si>
  <si>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</si>
  <si>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</si>
  <si>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</si>
  <si>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</si>
  <si>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</si>
  <si>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</si>
  <si>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</si>
  <si>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</si>
  <si>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</si>
  <si>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</si>
  <si>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</si>
  <si>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</si>
  <si>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</si>
  <si>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</si>
  <si>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</si>
  <si>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</si>
  <si>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</si>
  <si>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</si>
  <si>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</si>
  <si>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</si>
  <si>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</si>
  <si>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</si>
  <si>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</si>
  <si>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</si>
  <si>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</si>
  <si>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</si>
  <si>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</si>
  <si>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</si>
  <si>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</si>
  <si>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</si>
  <si>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</si>
  <si>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</si>
  <si>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</si>
  <si>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</si>
  <si>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</si>
  <si>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</si>
  <si>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</si>
  <si>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</si>
  <si>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</si>
  <si>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</si>
  <si>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</si>
  <si>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</si>
  <si>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</si>
  <si>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</si>
  <si>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</si>
  <si>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</si>
  <si>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</si>
  <si>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</si>
  <si>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</si>
  <si>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</si>
  <si>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</si>
  <si>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</si>
  <si>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</si>
  <si>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</si>
  <si>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</si>
  <si>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</si>
  <si>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</si>
  <si>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</si>
  <si>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</si>
  <si>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</si>
  <si>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</si>
  <si>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</si>
  <si>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</si>
  <si>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</si>
  <si>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</si>
  <si>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</si>
  <si>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</si>
  <si>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</si>
  <si>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</si>
  <si>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</si>
  <si>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</si>
  <si>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</si>
  <si>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</si>
  <si>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</si>
  <si>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</si>
  <si>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</si>
  <si>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</si>
  <si>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</si>
  <si>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</si>
  <si>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</si>
  <si>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</si>
  <si>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</si>
  <si>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</si>
  <si>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</si>
  <si>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</si>
  <si>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</si>
  <si>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</si>
  <si>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</si>
  <si>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</si>
  <si>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</si>
  <si>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</si>
  <si>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</si>
  <si>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</si>
  <si>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</si>
  <si>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</si>
  <si>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</si>
  <si>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</si>
  <si>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</si>
  <si>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</si>
  <si>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</si>
  <si>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</si>
  <si>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</si>
  <si>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</si>
  <si>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</si>
  <si>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</si>
  <si>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</si>
  <si>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</si>
  <si>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</si>
  <si>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</si>
  <si>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</si>
  <si>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</si>
  <si>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</si>
  <si>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</si>
  <si>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</si>
  <si>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</si>
  <si>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</si>
  <si>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</si>
  <si>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</si>
  <si>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</si>
  <si>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</si>
  <si>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</si>
  <si>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</si>
  <si>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</si>
  <si>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</si>
  <si>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</si>
  <si>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</si>
  <si>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</si>
  <si>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</si>
  <si>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</si>
  <si>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</si>
  <si>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</si>
  <si>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</si>
  <si>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</si>
  <si>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</si>
  <si>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</si>
  <si>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</si>
  <si>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</si>
  <si>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</si>
  <si>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</si>
  <si>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</si>
  <si>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</si>
  <si>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</si>
  <si>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</si>
  <si>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</si>
  <si>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</si>
  <si>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</si>
  <si>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</si>
  <si>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</si>
  <si>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</si>
  <si>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</si>
  <si>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</si>
  <si>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</si>
  <si>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</si>
  <si>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</si>
  <si>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</si>
  <si>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</si>
  <si>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</si>
  <si>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</si>
  <si>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</si>
  <si>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</si>
  <si>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</si>
  <si>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</si>
  <si>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</si>
  <si>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</si>
  <si>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</si>
  <si>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</si>
  <si>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</si>
  <si>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</si>
  <si>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</si>
  <si>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</si>
  <si>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</si>
  <si>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</si>
  <si>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</si>
  <si>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</si>
  <si>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</si>
  <si>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</si>
  <si>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</si>
  <si>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</si>
  <si>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</si>
  <si>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</si>
  <si>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</si>
  <si>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</si>
  <si>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</si>
  <si>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</si>
  <si>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</si>
  <si>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</si>
  <si>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</si>
  <si>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</si>
  <si>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</si>
  <si>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</si>
  <si>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</si>
  <si>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</si>
  <si>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</si>
  <si>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</si>
  <si>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</si>
  <si>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</si>
  <si>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</si>
  <si>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</si>
  <si>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</si>
  <si>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</si>
  <si>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</si>
  <si>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</si>
  <si>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</si>
  <si>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</si>
  <si>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</si>
  <si>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</si>
  <si>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</si>
  <si>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</si>
  <si>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</si>
  <si>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</si>
  <si>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</si>
  <si>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</si>
  <si>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</si>
  <si>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</si>
  <si>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</si>
  <si>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</si>
  <si>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</si>
  <si>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</si>
  <si>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</si>
  <si>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</si>
  <si>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</si>
  <si>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</si>
  <si>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</si>
  <si>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</si>
  <si>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</si>
  <si>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</si>
  <si>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</si>
  <si>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</si>
  <si>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</si>
  <si>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</si>
  <si>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</si>
  <si>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</si>
  <si>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</si>
  <si>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</si>
  <si>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</si>
  <si>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</si>
  <si>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</si>
  <si>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</si>
  <si>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</si>
  <si>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</si>
  <si>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</si>
  <si>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</si>
  <si>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</si>
  <si>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</si>
  <si>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</si>
  <si>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</si>
  <si>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</si>
  <si>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</si>
  <si>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</si>
  <si>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</si>
  <si>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</si>
  <si>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</si>
  <si>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</si>
  <si>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</si>
  <si>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</si>
  <si>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</si>
  <si>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</si>
  <si>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</si>
  <si>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</si>
  <si>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</si>
  <si>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</si>
  <si>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</si>
  <si>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</si>
  <si>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</si>
  <si>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</si>
  <si>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</si>
  <si>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</si>
  <si>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</si>
  <si>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</si>
  <si>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</si>
  <si>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</si>
  <si>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</si>
  <si>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</si>
  <si>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</si>
  <si>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</si>
  <si>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</si>
  <si>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</si>
  <si>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</si>
  <si>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</si>
  <si>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</si>
  <si>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</si>
  <si>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</si>
  <si>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</si>
  <si>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</si>
  <si>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</si>
  <si>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</si>
  <si>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</si>
  <si>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</si>
  <si>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</si>
  <si>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</si>
  <si>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</si>
  <si>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</si>
  <si>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</si>
  <si>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</si>
  <si>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</si>
  <si>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</si>
  <si>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</si>
  <si>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</si>
  <si>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</si>
  <si>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</si>
  <si>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</si>
  <si>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</si>
  <si>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</si>
  <si>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</si>
  <si>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</si>
  <si>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</si>
  <si>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</si>
  <si>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</si>
  <si>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</si>
  <si>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</si>
  <si>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</si>
  <si>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</si>
  <si>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</si>
  <si>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</si>
  <si>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</si>
  <si>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</si>
  <si>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</si>
  <si>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</si>
  <si>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</si>
  <si>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</si>
  <si>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</si>
  <si>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</si>
  <si>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</si>
  <si>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</si>
  <si>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</si>
  <si>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</si>
  <si>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</si>
  <si>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</si>
  <si>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</si>
  <si>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</si>
  <si>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</si>
  <si>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</si>
  <si>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</si>
  <si>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</si>
  <si>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</si>
  <si>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</si>
  <si>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</si>
  <si>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</si>
  <si>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</si>
  <si>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</si>
  <si>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</si>
  <si>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</si>
  <si>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</si>
  <si>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</si>
  <si>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</si>
  <si>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</si>
  <si>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</si>
  <si>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</si>
  <si>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</si>
  <si>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</si>
  <si>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</si>
  <si>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</si>
  <si>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</si>
  <si>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</si>
  <si>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</si>
  <si>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</si>
  <si>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</si>
  <si>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</si>
  <si>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</si>
  <si>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</si>
  <si>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</si>
  <si>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</si>
  <si>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</si>
  <si>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</si>
  <si>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</si>
  <si>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</si>
  <si>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</si>
  <si>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</si>
  <si>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</si>
  <si>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</si>
  <si>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</si>
  <si>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</si>
  <si>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</si>
  <si>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</si>
  <si>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</si>
  <si>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</si>
  <si>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</si>
  <si>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</si>
  <si>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</si>
  <si>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</si>
  <si>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</si>
  <si>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</si>
  <si>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</si>
  <si>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</si>
  <si>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</si>
  <si>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</si>
  <si>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</si>
  <si>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</si>
  <si>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</si>
  <si>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</si>
  <si>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</si>
  <si>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</si>
  <si>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</si>
  <si>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</si>
  <si>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</si>
  <si>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</si>
  <si>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</si>
  <si>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</si>
  <si>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</si>
  <si>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</si>
  <si>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</si>
  <si>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</si>
  <si>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</si>
  <si>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</si>
  <si>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</si>
  <si>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</si>
  <si>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</si>
  <si>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</si>
  <si>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</si>
  <si>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</si>
  <si>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</si>
  <si>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</si>
  <si>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</si>
  <si>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</si>
  <si>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</si>
  <si>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</si>
  <si>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</si>
  <si>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</si>
  <si>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</si>
  <si>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</si>
  <si>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</si>
  <si>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</si>
  <si>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</si>
  <si>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</si>
  <si>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</si>
  <si>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</si>
  <si>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</si>
  <si>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</si>
  <si>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</si>
  <si>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</si>
  <si>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</si>
  <si>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</si>
  <si>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</si>
  <si>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</si>
  <si>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</si>
  <si>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</si>
  <si>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</si>
  <si>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</si>
  <si>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</si>
  <si>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</si>
  <si>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</si>
  <si>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</si>
  <si>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</si>
  <si>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</si>
  <si>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</si>
  <si>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</si>
  <si>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</si>
  <si>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</si>
  <si>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</si>
  <si>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</si>
  <si>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</si>
  <si>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</si>
  <si>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</si>
  <si>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</si>
  <si>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</si>
  <si>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</si>
  <si>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</si>
  <si>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</si>
  <si>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</si>
  <si>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</si>
  <si>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</si>
  <si>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</si>
  <si>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</si>
  <si>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</si>
  <si>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</si>
  <si>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</si>
  <si>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</si>
  <si>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</si>
  <si>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</si>
  <si>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</si>
  <si>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</si>
  <si>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</si>
  <si>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</si>
  <si>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</si>
  <si>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</si>
  <si>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</si>
  <si>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</si>
  <si>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</si>
  <si>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</si>
  <si>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</si>
  <si>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</si>
  <si>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</si>
  <si>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</si>
  <si>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</si>
  <si>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</si>
  <si>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</si>
  <si>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</si>
  <si>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</si>
  <si>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</si>
  <si>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</si>
  <si>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</si>
  <si>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</si>
  <si>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</si>
  <si>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</si>
  <si>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</si>
  <si>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</si>
  <si>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</si>
  <si>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</si>
  <si>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</si>
  <si>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</si>
  <si>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</si>
  <si>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</si>
  <si>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</si>
  <si>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</si>
  <si>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</si>
  <si>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</si>
  <si>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</si>
  <si>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</si>
  <si>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</si>
  <si>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</si>
  <si>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</si>
  <si>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</si>
  <si>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</si>
  <si>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</si>
  <si>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</si>
  <si>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</si>
  <si>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</si>
  <si>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</si>
  <si>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</si>
  <si>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</si>
  <si>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</si>
  <si>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</si>
  <si>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</si>
  <si>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</si>
  <si>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</si>
  <si>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</si>
  <si>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</si>
  <si>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</si>
  <si>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</si>
  <si>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</si>
  <si>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</si>
  <si>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</si>
  <si>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</si>
  <si>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</si>
  <si>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</si>
  <si>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</si>
  <si>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</si>
  <si>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</si>
  <si>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</si>
  <si>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</si>
  <si>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</si>
  <si>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</si>
  <si>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</si>
  <si>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</si>
  <si>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</si>
  <si>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</si>
  <si>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</si>
  <si>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</si>
  <si>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</si>
  <si>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</si>
  <si>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</si>
  <si>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</si>
  <si>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</si>
  <si>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</si>
  <si>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</si>
  <si>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</si>
  <si>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</si>
  <si>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</si>
  <si>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</si>
  <si>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</si>
  <si>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</si>
  <si>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</si>
  <si>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</si>
  <si>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</si>
  <si>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</si>
  <si>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</si>
  <si>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</si>
  <si>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</si>
  <si>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</si>
  <si>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</si>
  <si>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</si>
  <si>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</si>
  <si>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</si>
  <si>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</si>
  <si>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</si>
  <si>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</si>
  <si>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</si>
  <si>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</si>
  <si>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</si>
  <si>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</si>
  <si>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</si>
  <si>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</si>
  <si>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</si>
  <si>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</si>
  <si>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</si>
  <si>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</si>
  <si>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</si>
  <si>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</si>
  <si>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</si>
  <si>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</si>
  <si>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</si>
  <si>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</si>
  <si>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</si>
  <si>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</si>
  <si>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</si>
  <si>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</si>
  <si>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</si>
  <si>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</si>
  <si>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</si>
  <si>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</si>
  <si>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</si>
  <si>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</si>
  <si>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</si>
  <si>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</si>
  <si>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</si>
  <si>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</si>
  <si>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</si>
  <si>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</si>
  <si>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</si>
  <si>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</si>
  <si>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</si>
  <si>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</si>
  <si>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</si>
  <si>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</si>
  <si>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</si>
  <si>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</si>
  <si>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</si>
  <si>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</si>
  <si>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</si>
  <si>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</si>
  <si>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</si>
  <si>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</si>
  <si>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</si>
  <si>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</si>
  <si>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</si>
  <si>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</si>
  <si>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</si>
  <si>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</si>
  <si>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</si>
  <si>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</si>
  <si>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</si>
  <si>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</si>
  <si>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</si>
  <si>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</si>
  <si>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</si>
  <si>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</si>
  <si>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</si>
  <si>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</si>
  <si>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</si>
  <si>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</si>
  <si>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</si>
  <si>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</si>
  <si>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</si>
  <si>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</si>
  <si>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</si>
  <si>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</si>
  <si>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</si>
  <si>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</si>
  <si>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</si>
  <si>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</si>
  <si>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</si>
  <si>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</si>
  <si>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</si>
  <si>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</si>
  <si>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</si>
  <si>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</si>
  <si>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</si>
  <si>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</si>
  <si>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</si>
  <si>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</si>
  <si>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</si>
  <si>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</si>
  <si>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</si>
  <si>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</si>
  <si>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</si>
  <si>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</si>
  <si>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</si>
  <si>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</si>
  <si>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</si>
  <si>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</si>
  <si>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</si>
  <si>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</si>
  <si>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</si>
  <si>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</si>
  <si>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</si>
  <si>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</si>
  <si>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</si>
  <si>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</si>
  <si>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</si>
  <si>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</si>
  <si>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</si>
  <si>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</si>
  <si>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</si>
  <si>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</si>
  <si>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</si>
  <si>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</si>
  <si>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</si>
  <si>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</si>
  <si>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</si>
  <si>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</si>
  <si>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</si>
  <si>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</si>
  <si>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</si>
  <si>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</si>
  <si>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</si>
  <si>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</si>
  <si>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</si>
  <si>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</si>
  <si>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</si>
  <si>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</si>
  <si>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</si>
  <si>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</si>
  <si>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</si>
  <si>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</si>
  <si>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</si>
  <si>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</si>
  <si>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</si>
  <si>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</si>
  <si>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</si>
  <si>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</si>
  <si>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</si>
  <si>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</si>
  <si>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</si>
  <si>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</si>
  <si>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</si>
  <si>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</si>
  <si>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</si>
  <si>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</si>
  <si>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</si>
  <si>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</si>
  <si>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</si>
  <si>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</si>
  <si>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</si>
  <si>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</si>
  <si>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</si>
  <si>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</si>
  <si>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</si>
  <si>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</si>
  <si>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</si>
  <si>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</si>
  <si>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</si>
  <si>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</si>
  <si>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</si>
  <si>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</si>
  <si>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</si>
  <si>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</si>
  <si>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</si>
  <si>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</si>
  <si>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</si>
  <si>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</si>
  <si>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</si>
  <si>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</si>
  <si>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</si>
  <si>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</si>
  <si>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</si>
  <si>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</si>
  <si>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</si>
  <si>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</si>
  <si>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</si>
  <si>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</si>
  <si>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</si>
  <si>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</si>
  <si>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</si>
  <si>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</si>
  <si>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</si>
  <si>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</si>
  <si>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</si>
  <si>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</si>
  <si>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</si>
  <si>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</si>
  <si>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</si>
  <si>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</si>
  <si>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</si>
  <si>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</si>
  <si>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</si>
  <si>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</si>
  <si>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</si>
  <si>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</si>
  <si>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</si>
  <si>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</si>
  <si>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</si>
  <si>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</si>
  <si>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</si>
  <si>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</si>
  <si>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</si>
  <si>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</si>
  <si>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</si>
  <si>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</si>
  <si>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</si>
  <si>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</si>
  <si>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</si>
  <si>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</si>
  <si>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</si>
  <si>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</si>
  <si>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</si>
  <si>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</si>
  <si>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</si>
  <si>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</si>
  <si>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</si>
  <si>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</si>
  <si>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</si>
  <si>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</si>
  <si>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</si>
  <si>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</si>
  <si>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</si>
  <si>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</si>
  <si>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</si>
  <si>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</si>
  <si>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</si>
  <si>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</si>
  <si>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</si>
  <si>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</si>
  <si>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</si>
  <si>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</si>
  <si>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</si>
  <si>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</si>
  <si>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</si>
  <si>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</si>
  <si>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</si>
  <si>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</si>
  <si>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</si>
  <si>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</si>
  <si>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</si>
  <si>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</si>
  <si>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</si>
  <si>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</si>
  <si>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</si>
  <si>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</si>
  <si>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</si>
  <si>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</si>
  <si>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</si>
  <si>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</si>
  <si>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</si>
  <si>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</si>
  <si>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</si>
  <si>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</si>
  <si>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</si>
  <si>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</si>
  <si>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</si>
  <si>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</si>
  <si>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</si>
  <si>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</si>
  <si>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</si>
  <si>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</si>
  <si>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</si>
  <si>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</si>
  <si>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</si>
  <si>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</si>
  <si>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</si>
  <si>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</si>
  <si>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</si>
  <si>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</si>
  <si>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</si>
  <si>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</si>
  <si>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</si>
  <si>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</si>
  <si>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</si>
  <si>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</si>
  <si>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</si>
  <si>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</si>
  <si>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</si>
  <si>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</si>
  <si>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</si>
  <si>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</si>
  <si>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</si>
  <si>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</si>
  <si>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</si>
  <si>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</si>
  <si>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</si>
  <si>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</si>
  <si>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</si>
  <si>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</si>
  <si>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</si>
  <si>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</si>
  <si>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</si>
  <si>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</si>
  <si>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</si>
  <si>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</si>
  <si>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</si>
  <si>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</si>
  <si>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</si>
  <si>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</si>
  <si>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</si>
  <si>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</si>
  <si>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</si>
  <si>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</si>
  <si>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</si>
  <si>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</si>
  <si>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</si>
  <si>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</si>
  <si>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</si>
  <si>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</si>
  <si>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</si>
  <si>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</si>
  <si>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</si>
  <si>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</si>
  <si>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</si>
  <si>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</si>
  <si>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</si>
  <si>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</si>
  <si>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</si>
  <si>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</si>
  <si>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</si>
  <si>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</si>
  <si>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</si>
  <si>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</si>
  <si>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</si>
  <si>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</si>
  <si>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</si>
  <si>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</si>
  <si>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</si>
  <si>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</si>
  <si>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</si>
  <si>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</si>
  <si>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</si>
  <si>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</si>
  <si>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</si>
  <si>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</si>
  <si>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</si>
  <si>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</si>
  <si>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</si>
  <si>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</si>
  <si>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</si>
  <si>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</si>
  <si>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</si>
  <si>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</si>
  <si>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</si>
  <si>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</si>
  <si>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</si>
  <si>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</si>
  <si>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</si>
  <si>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</si>
  <si>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</si>
  <si>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</si>
  <si>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</si>
  <si>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</si>
  <si>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</si>
  <si>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</si>
  <si>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</si>
  <si>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</si>
  <si>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</si>
  <si>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</si>
  <si>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</si>
  <si>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</si>
  <si>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</si>
  <si>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</si>
  <si>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</si>
  <si>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</si>
  <si>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</si>
  <si>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</si>
  <si>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</si>
  <si>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</si>
  <si>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</si>
  <si>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</si>
  <si>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</si>
  <si>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</si>
  <si>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</si>
  <si>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</si>
  <si>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</si>
  <si>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</si>
  <si>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</si>
  <si>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</si>
  <si>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</si>
  <si>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</si>
  <si>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</si>
  <si>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</si>
  <si>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</si>
  <si>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</si>
  <si>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</si>
  <si>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</si>
  <si>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</si>
  <si>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</si>
  <si>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</si>
  <si>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</si>
  <si>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</si>
  <si>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</si>
  <si>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</si>
  <si>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</si>
  <si>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</si>
  <si>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</si>
  <si>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</si>
  <si>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</si>
  <si>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</si>
  <si>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</si>
  <si>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</si>
  <si>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</si>
  <si>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</si>
  <si>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</si>
  <si>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</si>
  <si>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</si>
  <si>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</si>
  <si>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</si>
  <si>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</si>
  <si>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</si>
  <si>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</si>
  <si>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</si>
  <si>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</si>
  <si>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</si>
  <si>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</si>
  <si>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</si>
  <si>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</si>
  <si>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</si>
  <si>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</si>
  <si>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</si>
  <si>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</si>
  <si>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</si>
  <si>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</si>
  <si>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</si>
  <si>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</si>
  <si>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</si>
  <si>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</si>
  <si>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</si>
  <si>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</si>
  <si>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</si>
  <si>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</si>
  <si>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</si>
  <si>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</si>
  <si>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</si>
  <si>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</si>
  <si>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</si>
  <si>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</si>
  <si>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</si>
  <si>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</si>
  <si>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</si>
  <si>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</si>
  <si>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</si>
  <si>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</si>
  <si>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</si>
  <si>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</si>
  <si>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</si>
  <si>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</si>
  <si>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</si>
  <si>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</si>
  <si>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</si>
  <si>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</si>
  <si>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</si>
  <si>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</si>
  <si>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</si>
  <si>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</si>
  <si>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</si>
  <si>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</si>
  <si>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</si>
  <si>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</si>
  <si>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</si>
  <si>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</si>
  <si>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</si>
  <si>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</si>
  <si>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</si>
  <si>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</si>
  <si>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</si>
  <si>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</si>
  <si>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</si>
  <si>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</si>
  <si>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</si>
  <si>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</si>
  <si>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</si>
  <si>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</si>
  <si>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</si>
  <si>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</si>
  <si>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</si>
  <si>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</si>
  <si>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</si>
  <si>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</si>
  <si>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</si>
  <si>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</si>
  <si>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</si>
  <si>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</si>
  <si>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</si>
  <si>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</si>
  <si>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</si>
  <si>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</si>
  <si>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</si>
  <si>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</si>
  <si>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</si>
  <si>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</si>
  <si>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</si>
  <si>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</si>
  <si>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</si>
  <si>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</si>
  <si>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</si>
  <si>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</si>
  <si>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</si>
  <si>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</si>
  <si>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</si>
  <si>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</si>
  <si>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</si>
  <si>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</si>
  <si>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</si>
  <si>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</si>
  <si>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</si>
  <si>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</si>
  <si>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</si>
  <si>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</si>
  <si>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</si>
  <si>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</si>
  <si>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</si>
  <si>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</si>
  <si>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</si>
  <si>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</si>
  <si>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</si>
  <si>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</si>
  <si>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</si>
  <si>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</si>
  <si>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</si>
  <si>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</si>
  <si>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</si>
  <si>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</si>
  <si>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</si>
  <si>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</si>
  <si>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</si>
  <si>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</si>
  <si>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</si>
  <si>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</si>
  <si>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</si>
  <si>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</si>
  <si>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</si>
  <si>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</si>
  <si>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</si>
  <si>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</si>
  <si>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</si>
  <si>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</si>
  <si>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</si>
  <si>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</si>
  <si>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</si>
  <si>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</si>
  <si>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</si>
  <si>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</si>
  <si>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</si>
  <si>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</si>
  <si>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</si>
  <si>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</si>
  <si>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</si>
  <si>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</si>
  <si>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</si>
  <si>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</si>
  <si>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</si>
  <si>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</si>
  <si>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</si>
  <si>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</si>
  <si>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</si>
  <si>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</si>
  <si>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</si>
  <si>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</si>
  <si>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</si>
  <si>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</si>
  <si>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</si>
  <si>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</si>
  <si>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</si>
  <si>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</si>
  <si>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</si>
  <si>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</si>
  <si>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</si>
  <si>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</si>
  <si>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</si>
  <si>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</si>
  <si>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</si>
  <si>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</si>
  <si>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</si>
  <si>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</si>
  <si>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</si>
  <si>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</si>
  <si>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</si>
  <si>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</si>
  <si>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</si>
  <si>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</si>
  <si>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</si>
  <si>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</si>
  <si>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</si>
  <si>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</si>
  <si>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</si>
  <si>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</si>
  <si>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</si>
  <si>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</si>
  <si>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</si>
  <si>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</si>
  <si>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</si>
  <si>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</si>
  <si>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</si>
  <si>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</si>
  <si>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</si>
  <si>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</si>
  <si>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</si>
  <si>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</si>
  <si>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</si>
  <si>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</si>
  <si>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</si>
  <si>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</si>
  <si>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</si>
  <si>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</si>
  <si>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</si>
  <si>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</si>
  <si>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</si>
  <si>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</si>
  <si>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</si>
  <si>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</si>
  <si>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</si>
  <si>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</si>
  <si>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</si>
  <si>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</si>
  <si>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</si>
  <si>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</si>
  <si>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</si>
  <si>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</si>
  <si>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</si>
  <si>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</si>
  <si>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</si>
  <si>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</si>
  <si>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</si>
  <si>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</si>
  <si>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</si>
  <si>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</si>
  <si>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</si>
  <si>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</si>
  <si>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</si>
  <si>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</si>
  <si>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</si>
  <si>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</si>
  <si>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</si>
  <si>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</si>
  <si>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</si>
  <si>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</si>
  <si>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</si>
  <si>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</si>
  <si>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</si>
  <si>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</si>
  <si>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</si>
  <si>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</si>
  <si>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</si>
  <si>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</si>
  <si>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</si>
  <si>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</si>
  <si>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</si>
  <si>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</si>
  <si>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</si>
  <si>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</si>
  <si>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</si>
  <si>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</si>
  <si>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</si>
  <si>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</si>
  <si>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</si>
  <si>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</si>
  <si>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</si>
  <si>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</si>
  <si>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</si>
  <si>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</si>
  <si>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</si>
  <si>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</si>
  <si>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</si>
  <si>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</si>
  <si>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</si>
  <si>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</si>
  <si>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</si>
  <si>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</si>
  <si>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</si>
  <si>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</si>
  <si>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</si>
  <si>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</si>
  <si>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</si>
  <si>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</si>
  <si>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</si>
  <si>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</si>
  <si>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</si>
  <si>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</si>
  <si>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</si>
  <si>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</si>
  <si>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</si>
  <si>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</si>
  <si>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</si>
  <si>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</si>
  <si>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</si>
  <si>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</si>
  <si>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</si>
  <si>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</si>
  <si>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</si>
  <si>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</si>
  <si>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</si>
  <si>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</si>
  <si>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</si>
  <si>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</si>
  <si>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</si>
  <si>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</si>
  <si>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</si>
  <si>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</si>
  <si>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</si>
  <si>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</si>
  <si>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</si>
  <si>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</si>
  <si>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</si>
  <si>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</si>
  <si>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</si>
  <si>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</si>
  <si>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</si>
  <si>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</si>
  <si>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</si>
  <si>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</si>
  <si>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</si>
  <si>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</si>
  <si>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</si>
  <si>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</si>
  <si>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</si>
  <si>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</si>
  <si>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</si>
  <si>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</si>
  <si>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</si>
  <si>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</si>
  <si>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</si>
  <si>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</si>
  <si>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</si>
  <si>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</si>
  <si>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</si>
  <si>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</si>
  <si>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</si>
  <si>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</si>
  <si>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</si>
  <si>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</si>
  <si>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</si>
  <si>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</si>
  <si>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</si>
  <si>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</si>
  <si>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</si>
  <si>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</si>
  <si>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</si>
  <si>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</si>
  <si>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</si>
  <si>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</si>
  <si>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</si>
  <si>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</si>
  <si>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</si>
  <si>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</si>
  <si>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</si>
  <si>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</si>
  <si>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</si>
  <si>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</si>
  <si>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</si>
  <si>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</si>
  <si>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</si>
  <si>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</si>
  <si>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</si>
  <si>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</si>
  <si>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</si>
  <si>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</si>
  <si>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</si>
  <si>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</si>
  <si>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</si>
  <si>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</si>
  <si>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</si>
  <si>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</si>
  <si>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</si>
  <si>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</si>
  <si>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</si>
  <si>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</si>
  <si>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</si>
  <si>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</si>
  <si>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</si>
  <si>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</si>
  <si>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</si>
  <si>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</si>
  <si>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</si>
  <si>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</si>
  <si>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</si>
  <si>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</si>
  <si>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</si>
  <si>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</si>
  <si>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</si>
  <si>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</si>
  <si>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</si>
  <si>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</si>
  <si>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</si>
  <si>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</si>
  <si>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</si>
  <si>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</si>
  <si>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</si>
  <si>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</si>
  <si>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</si>
  <si>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</si>
  <si>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</si>
  <si>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</si>
  <si>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</si>
  <si>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</si>
  <si>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</si>
  <si>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</si>
  <si>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</si>
  <si>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</si>
  <si>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</si>
  <si>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</si>
  <si>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</si>
  <si>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</si>
  <si>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</si>
  <si>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</si>
  <si>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</si>
  <si>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</si>
  <si>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</si>
  <si>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</si>
  <si>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</si>
  <si>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</si>
  <si>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</si>
  <si>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</si>
  <si>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</si>
  <si>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</si>
  <si>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</si>
  <si>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</si>
  <si>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</si>
  <si>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</si>
  <si>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</si>
  <si>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</si>
  <si>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</si>
  <si>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</si>
  <si>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</si>
  <si>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</si>
  <si>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</si>
  <si>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</si>
  <si>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</si>
  <si>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</si>
  <si>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</si>
  <si>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</si>
  <si>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</si>
  <si>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</si>
  <si>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</si>
  <si>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</si>
  <si>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</si>
  <si>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</si>
  <si>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</si>
  <si>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</si>
  <si>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</si>
  <si>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</si>
  <si>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</si>
  <si>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</si>
  <si>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</si>
  <si>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</si>
  <si>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</si>
  <si>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</si>
  <si>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</si>
  <si>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</si>
  <si>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</si>
  <si>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</si>
  <si>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</si>
  <si>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</si>
  <si>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</si>
  <si>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</si>
  <si>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</si>
  <si>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</si>
  <si>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</si>
  <si>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</si>
  <si>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</si>
  <si>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</si>
  <si>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</si>
  <si>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</si>
  <si>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</si>
  <si>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</si>
  <si>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</si>
  <si>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</si>
  <si>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</si>
  <si>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</si>
  <si>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</si>
  <si>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</si>
  <si>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</si>
  <si>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</si>
  <si>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</si>
  <si>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</si>
  <si>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</si>
  <si>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</si>
  <si>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</si>
  <si>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</si>
  <si>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</si>
  <si>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</si>
  <si>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</si>
  <si>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</si>
  <si>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</si>
  <si>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</si>
  <si>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</si>
  <si>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</si>
  <si>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</si>
  <si>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</si>
  <si>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</si>
  <si>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</si>
  <si>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</si>
  <si>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</si>
  <si>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</si>
  <si>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</si>
  <si>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</si>
  <si>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</si>
  <si>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</si>
  <si>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</si>
  <si>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</si>
  <si>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</si>
  <si>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</si>
  <si>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</si>
  <si>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</si>
  <si>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</si>
  <si>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</si>
  <si>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</si>
  <si>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</si>
  <si>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</si>
  <si>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</si>
  <si>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</si>
  <si>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</si>
  <si>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</si>
  <si>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</si>
  <si>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</si>
  <si>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</si>
  <si>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</si>
  <si>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</si>
  <si>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</si>
  <si>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</si>
  <si>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</si>
  <si>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</si>
  <si>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</si>
  <si>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</si>
  <si>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</si>
  <si>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</si>
  <si>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</si>
  <si>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</si>
  <si>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</si>
  <si>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</si>
  <si>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</si>
  <si>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</si>
  <si>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</si>
  <si>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</si>
  <si>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</si>
  <si>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</si>
  <si>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</si>
  <si>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</si>
  <si>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</si>
  <si>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</si>
  <si>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</si>
  <si>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</si>
  <si>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</si>
  <si>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</si>
  <si>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</si>
  <si>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</si>
  <si>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</si>
  <si>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</si>
  <si>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</si>
  <si>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</si>
  <si>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</si>
  <si>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</si>
  <si>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</si>
  <si>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</si>
  <si>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</si>
  <si>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</si>
  <si>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</si>
  <si>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</si>
  <si>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</si>
  <si>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</si>
  <si>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</si>
  <si>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</si>
  <si>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</si>
  <si>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</si>
  <si>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</si>
  <si>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</si>
  <si>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</si>
  <si>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</si>
  <si>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</si>
  <si>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</si>
  <si>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</si>
  <si>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</si>
  <si>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</si>
  <si>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</si>
  <si>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</si>
  <si>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</si>
  <si>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</si>
  <si>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</si>
  <si>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</si>
  <si>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</si>
  <si>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</si>
  <si>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</si>
  <si>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</si>
  <si>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</si>
  <si>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</si>
  <si>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</si>
  <si>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</si>
  <si>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</si>
  <si>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</si>
  <si>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</si>
  <si>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</si>
  <si>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</si>
  <si>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</si>
  <si>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</si>
  <si>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</si>
  <si>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</si>
  <si>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</si>
  <si>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</si>
  <si>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</si>
  <si>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</si>
  <si>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</si>
  <si>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</si>
  <si>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</si>
  <si>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</si>
  <si>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</si>
  <si>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</si>
  <si>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</si>
  <si>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</si>
  <si>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</si>
  <si>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</si>
  <si>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</si>
  <si>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</si>
  <si>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</si>
  <si>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</si>
  <si>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</si>
  <si>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</si>
  <si>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</si>
  <si>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</si>
  <si>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</si>
  <si>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</si>
  <si>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</si>
  <si>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</si>
  <si>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</si>
  <si>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</si>
  <si>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</si>
  <si>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</si>
  <si>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</si>
  <si>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</si>
  <si>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</si>
  <si>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</si>
  <si>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</si>
  <si>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</si>
  <si>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</si>
  <si>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</si>
  <si>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</si>
  <si>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</si>
  <si>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</si>
  <si>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</si>
  <si>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</si>
  <si>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</si>
  <si>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</si>
  <si>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</si>
  <si>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</si>
  <si>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</si>
  <si>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</si>
  <si>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</si>
  <si>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</si>
  <si>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</si>
  <si>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</si>
  <si>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</si>
  <si>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</si>
  <si>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</si>
  <si>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</si>
  <si>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</si>
  <si>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</si>
  <si>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</si>
  <si>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</si>
  <si>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</si>
  <si>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</si>
  <si>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</si>
  <si>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</si>
  <si>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</si>
  <si>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</si>
  <si>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</si>
  <si>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</si>
  <si>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</si>
  <si>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</si>
  <si>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</si>
  <si>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</si>
  <si>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</si>
  <si>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</si>
  <si>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</si>
  <si>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</si>
  <si>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</si>
  <si>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</si>
  <si>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</si>
  <si>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</si>
  <si>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</si>
  <si>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</si>
  <si>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</si>
  <si>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</si>
  <si>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</si>
  <si>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</si>
  <si>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</si>
  <si>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</si>
  <si>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</si>
  <si>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</si>
  <si>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</si>
  <si>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</si>
  <si>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</si>
  <si>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</si>
  <si>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</si>
  <si>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</si>
  <si>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</si>
  <si>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</si>
  <si>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</si>
  <si>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</si>
  <si>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</si>
  <si>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</si>
  <si>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</si>
  <si>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</si>
  <si>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</si>
  <si>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</si>
  <si>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</si>
  <si>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</si>
  <si>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</si>
  <si>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</si>
  <si>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</si>
  <si>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</si>
  <si>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</si>
  <si>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</si>
  <si>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</si>
  <si>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</si>
  <si>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</si>
  <si>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</si>
  <si>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</si>
  <si>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</si>
  <si>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</si>
  <si>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</si>
  <si>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</si>
  <si>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</si>
  <si>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</si>
  <si>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</si>
  <si>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</si>
  <si>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</si>
  <si>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</si>
  <si>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</si>
  <si>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</si>
  <si>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</si>
  <si>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</si>
  <si>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</si>
  <si>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</si>
  <si>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</si>
  <si>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</si>
  <si>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</si>
  <si>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</si>
  <si>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</si>
  <si>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</si>
  <si>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</si>
  <si>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</si>
  <si>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</si>
  <si>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</si>
  <si>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</si>
  <si>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</si>
  <si>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</si>
  <si>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</si>
  <si>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</si>
  <si>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</si>
  <si>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</si>
  <si>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</si>
  <si>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</si>
  <si>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</si>
  <si>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</si>
  <si>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</si>
  <si>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</si>
  <si>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</si>
  <si>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</si>
  <si>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</si>
  <si>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</si>
  <si>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</si>
  <si>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</si>
  <si>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</si>
  <si>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</si>
  <si>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</si>
  <si>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</si>
  <si>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</si>
  <si>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</si>
  <si>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</si>
  <si>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</si>
  <si>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</si>
  <si>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</si>
  <si>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</si>
  <si>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</si>
  <si>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</si>
  <si>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</si>
  <si>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</si>
  <si>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</si>
  <si>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</si>
  <si>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</si>
  <si>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</si>
  <si>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</si>
  <si>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</si>
  <si>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</si>
  <si>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</si>
  <si>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</si>
  <si>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</si>
  <si>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</si>
  <si>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</si>
  <si>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</si>
  <si>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</si>
  <si>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</si>
  <si>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</si>
  <si>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</si>
  <si>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</si>
  <si>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</si>
  <si>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</si>
  <si>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</si>
  <si>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</si>
  <si>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</si>
  <si>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</si>
  <si>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</si>
  <si>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</si>
  <si>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</si>
  <si>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</si>
  <si>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</si>
  <si>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</si>
  <si>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</si>
  <si>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</si>
  <si>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</si>
  <si>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</si>
  <si>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</si>
  <si>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</si>
  <si>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</si>
  <si>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</si>
  <si>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</si>
  <si>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</si>
  <si>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</si>
  <si>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</si>
  <si>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</si>
  <si>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</si>
  <si>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</si>
  <si>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</si>
  <si>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</si>
  <si>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</si>
  <si>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</si>
  <si>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</si>
  <si>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</si>
  <si>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</si>
  <si>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</si>
  <si>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</si>
  <si>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</si>
  <si>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</si>
  <si>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</si>
  <si>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</si>
  <si>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</si>
  <si>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</si>
  <si>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</si>
  <si>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</si>
  <si>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</si>
  <si>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</si>
  <si>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</si>
  <si>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</si>
  <si>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</si>
  <si>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</si>
  <si>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</si>
  <si>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</si>
  <si>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</si>
  <si>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</si>
  <si>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</si>
  <si>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</si>
  <si>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</si>
  <si>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</si>
  <si>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</si>
  <si>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</si>
  <si>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</si>
  <si>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</si>
  <si>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</si>
  <si>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</si>
  <si>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</si>
  <si>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</si>
  <si>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</si>
  <si>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</si>
  <si>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</si>
  <si>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</si>
  <si>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</si>
  <si>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</si>
  <si>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</si>
  <si>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</si>
  <si>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</si>
  <si>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</si>
  <si>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</si>
  <si>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</si>
  <si>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</si>
  <si>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</si>
  <si>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</si>
  <si>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</si>
  <si>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</si>
  <si>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</si>
  <si>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</si>
  <si>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</si>
  <si>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</si>
  <si>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</si>
  <si>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</si>
  <si>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</si>
  <si>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</si>
  <si>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</si>
  <si>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</si>
  <si>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</si>
  <si>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</si>
  <si>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</si>
  <si>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</si>
  <si>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</si>
  <si>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</si>
  <si>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</si>
  <si>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</si>
  <si>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</si>
  <si>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</si>
  <si>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</si>
  <si>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</si>
  <si>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</si>
  <si>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</si>
  <si>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</si>
  <si>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</si>
  <si>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</si>
  <si>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</si>
  <si>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</si>
  <si>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</si>
  <si>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</si>
  <si>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</si>
  <si>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</si>
  <si>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</si>
  <si>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</si>
  <si>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</si>
  <si>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</si>
  <si>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</si>
  <si>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</si>
  <si>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</si>
  <si>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</si>
  <si>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</si>
  <si>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</si>
  <si>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</si>
  <si>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</si>
  <si>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</si>
  <si>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</si>
  <si>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</si>
  <si>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</si>
  <si>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</si>
  <si>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</si>
  <si>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</si>
  <si>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</si>
  <si>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</si>
  <si>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</si>
  <si>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</si>
  <si>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</si>
  <si>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</si>
  <si>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</si>
  <si>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</si>
  <si>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</si>
  <si>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</si>
  <si>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</si>
  <si>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</si>
  <si>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</si>
  <si>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</si>
  <si>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</si>
  <si>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</si>
  <si>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</si>
  <si>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</si>
  <si>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</si>
  <si>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</si>
  <si>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</si>
  <si>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</si>
  <si>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</si>
  <si>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</si>
  <si>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</si>
  <si>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</si>
  <si>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</si>
  <si>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</si>
  <si>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</si>
  <si>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</si>
  <si>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</si>
  <si>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</si>
  <si>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</si>
  <si>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</si>
  <si>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</si>
  <si>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</si>
  <si>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</si>
  <si>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</si>
  <si>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</si>
  <si>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</si>
  <si>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</si>
  <si>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</si>
  <si>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</si>
  <si>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</si>
  <si>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</si>
  <si>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</si>
  <si>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</si>
  <si>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</si>
  <si>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</si>
  <si>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</si>
  <si>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</si>
  <si>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</si>
  <si>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</si>
  <si>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</si>
  <si>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</si>
  <si>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</si>
  <si>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</si>
  <si>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</si>
  <si>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</si>
  <si>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</si>
  <si>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</si>
  <si>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</si>
  <si>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</si>
  <si>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</si>
  <si>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</si>
  <si>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</si>
  <si>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</si>
  <si>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</si>
  <si>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</si>
  <si>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</si>
  <si>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</si>
  <si>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</si>
  <si>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</si>
  <si>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</si>
  <si>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</si>
  <si>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</si>
  <si>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</si>
  <si>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</si>
  <si>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</si>
  <si>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</si>
  <si>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</si>
  <si>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</si>
  <si>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</si>
  <si>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</si>
  <si>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</si>
  <si>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</si>
  <si>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</si>
  <si>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</si>
  <si>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</si>
  <si>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</si>
  <si>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</si>
  <si>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</si>
  <si>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</si>
  <si>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</si>
  <si>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</si>
  <si>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</si>
  <si>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</si>
  <si>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</si>
  <si>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</si>
  <si>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</si>
  <si>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</si>
  <si>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</si>
  <si>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</si>
  <si>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</si>
  <si>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</si>
  <si>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</si>
  <si>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</si>
  <si>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</si>
  <si>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</si>
  <si>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</si>
  <si>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</si>
  <si>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</si>
  <si>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</si>
  <si>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</si>
  <si>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</si>
  <si>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</si>
  <si>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</si>
  <si>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</si>
  <si>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</si>
  <si>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</si>
  <si>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</si>
  <si>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</si>
  <si>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</si>
  <si>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</si>
  <si>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</si>
  <si>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</si>
  <si>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</si>
  <si>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</si>
  <si>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</si>
  <si>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</si>
  <si>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</si>
  <si>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</si>
  <si>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</si>
  <si>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</si>
  <si>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</si>
  <si>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</si>
  <si>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</si>
  <si>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</si>
  <si>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</si>
  <si>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</si>
  <si>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</si>
  <si>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</si>
  <si>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</si>
  <si>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</si>
  <si>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</si>
  <si>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</si>
  <si>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</si>
  <si>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</si>
  <si>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</si>
  <si>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</si>
  <si>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</si>
  <si>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</si>
  <si>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</si>
  <si>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</si>
  <si>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</si>
  <si>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</si>
  <si>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</si>
  <si>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</si>
  <si>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</si>
  <si>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</si>
  <si>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</si>
  <si>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</si>
  <si>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</si>
  <si>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</si>
  <si>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</si>
  <si>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</si>
  <si>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</si>
  <si>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</si>
  <si>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</si>
  <si>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</si>
  <si>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</si>
  <si>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</si>
  <si>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</si>
  <si>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</si>
  <si>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</si>
  <si>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</si>
  <si>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</si>
  <si>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</si>
  <si>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</si>
  <si>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</si>
  <si>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</si>
  <si>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</si>
  <si>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</si>
  <si>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</si>
  <si>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</si>
  <si>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</si>
  <si>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</si>
  <si>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</si>
  <si>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</si>
  <si>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</si>
  <si>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</si>
  <si>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</si>
  <si>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</si>
  <si>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</si>
  <si>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</si>
  <si>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</si>
  <si>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</si>
  <si>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</si>
  <si>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</si>
  <si>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</si>
  <si>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</si>
  <si>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</si>
  <si>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</si>
  <si>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</si>
  <si>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</si>
  <si>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</si>
  <si>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</si>
  <si>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</si>
  <si>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</si>
  <si>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</si>
  <si>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</si>
  <si>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</si>
  <si>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</si>
  <si>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</si>
  <si>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</si>
  <si>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</si>
  <si>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</si>
  <si>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</si>
  <si>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</si>
  <si>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</si>
  <si>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</si>
  <si>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</si>
  <si>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</si>
  <si>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</si>
  <si>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</si>
  <si>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</si>
  <si>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</si>
  <si>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</si>
  <si>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</si>
  <si>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</si>
  <si>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</si>
  <si>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</si>
  <si>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</si>
  <si>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</si>
  <si>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</si>
  <si>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</si>
  <si>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</si>
  <si>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</si>
  <si>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</si>
  <si>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</si>
  <si>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</si>
  <si>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</si>
  <si>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</si>
  <si>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</si>
  <si>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</si>
  <si>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</si>
  <si>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</si>
  <si>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</si>
  <si>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</si>
  <si>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</si>
  <si>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</si>
  <si>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</si>
  <si>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</si>
  <si>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</si>
  <si>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</si>
  <si>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</si>
  <si>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</si>
  <si>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</si>
  <si>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</si>
  <si>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</si>
  <si>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</si>
  <si>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</si>
  <si>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</si>
  <si>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</si>
  <si>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</si>
  <si>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</si>
  <si>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</si>
  <si>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</si>
  <si>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</si>
  <si>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</si>
  <si>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</si>
  <si>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</si>
  <si>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</si>
  <si>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</si>
  <si>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</si>
  <si>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</si>
  <si>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</si>
  <si>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</si>
  <si>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</si>
  <si>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</si>
  <si>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</si>
  <si>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</si>
  <si>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</si>
  <si>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</si>
  <si>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</si>
  <si>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</si>
  <si>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</si>
  <si>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</si>
  <si>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</si>
  <si>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</si>
  <si>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</si>
  <si>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</si>
  <si>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</si>
  <si>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</si>
  <si>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</si>
  <si>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</si>
  <si>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</si>
  <si>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</si>
  <si>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</si>
  <si>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</si>
  <si>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</si>
  <si>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</si>
  <si>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</si>
  <si>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</si>
  <si>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</si>
  <si>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</si>
  <si>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</si>
  <si>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</si>
  <si>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</si>
  <si>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</si>
  <si>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</si>
  <si>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</si>
  <si>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</si>
  <si>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</si>
  <si>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</si>
  <si>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</si>
  <si>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</si>
  <si>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</si>
  <si>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</si>
  <si>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</si>
  <si>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</si>
  <si>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</si>
  <si>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</si>
  <si>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</si>
  <si>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</si>
  <si>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</si>
  <si>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</si>
  <si>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</si>
  <si>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</si>
  <si>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</si>
  <si>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</si>
  <si>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</si>
  <si>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</si>
  <si>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</si>
  <si>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</si>
  <si>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</si>
  <si>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</si>
  <si>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</si>
  <si>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</si>
  <si>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</si>
  <si>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</si>
  <si>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</si>
  <si>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</si>
  <si>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</si>
  <si>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</si>
  <si>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</si>
  <si>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</si>
  <si>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</si>
  <si>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</si>
  <si>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</si>
  <si>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</si>
  <si>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</si>
  <si>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</si>
  <si>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</si>
  <si>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</si>
  <si>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</si>
  <si>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</si>
  <si>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</si>
  <si>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</si>
  <si>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</si>
  <si>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</si>
  <si>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</si>
  <si>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</si>
  <si>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</si>
  <si>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</si>
  <si>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</si>
  <si>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</si>
  <si>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</si>
  <si>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</si>
  <si>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</si>
  <si>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</si>
  <si>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</si>
  <si>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</si>
  <si>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</si>
  <si>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</si>
  <si>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</si>
  <si>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</si>
  <si>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</si>
  <si>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</si>
  <si>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</si>
  <si>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</si>
  <si>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</si>
  <si>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</si>
  <si>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</si>
  <si>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</si>
  <si>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</si>
  <si>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</si>
  <si>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</si>
  <si>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</si>
  <si>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</si>
  <si>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</si>
  <si>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</si>
  <si>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</si>
  <si>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</si>
  <si>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</si>
  <si>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</si>
  <si>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</si>
  <si>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</si>
  <si>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</si>
  <si>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</si>
  <si>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</si>
  <si>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</si>
  <si>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</si>
  <si>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</si>
  <si>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</si>
  <si>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</si>
  <si>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</si>
  <si>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</si>
  <si>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</si>
  <si>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</si>
  <si>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</si>
  <si>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</si>
  <si>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</si>
  <si>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</si>
  <si>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</si>
  <si>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</si>
  <si>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</si>
  <si>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</si>
  <si>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</si>
  <si>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</si>
  <si>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</si>
  <si>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</si>
  <si>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</si>
  <si>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</si>
  <si>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</si>
  <si>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</si>
  <si>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</si>
  <si>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</si>
  <si>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</si>
  <si>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</si>
  <si>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</si>
  <si>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</si>
  <si>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</si>
  <si>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</si>
  <si>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</si>
  <si>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</si>
  <si>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</si>
  <si>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</si>
  <si>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</si>
  <si>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</si>
  <si>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</si>
  <si>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</si>
  <si>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</si>
  <si>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</si>
  <si>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</si>
  <si>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</si>
  <si>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</si>
  <si>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</si>
  <si>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</si>
  <si>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</si>
  <si>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</si>
  <si>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</si>
  <si>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</si>
  <si>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</si>
  <si>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</si>
  <si>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</si>
  <si>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</si>
  <si>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</si>
  <si>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</si>
  <si>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</si>
  <si>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</si>
  <si>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</si>
  <si>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</si>
  <si>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</si>
  <si>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</si>
  <si>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</si>
  <si>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</si>
  <si>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</si>
  <si>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</si>
  <si>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</si>
  <si>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</si>
  <si>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</si>
  <si>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</si>
  <si>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</si>
  <si>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</si>
  <si>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</si>
  <si>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</si>
  <si>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</si>
  <si>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</si>
  <si>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</si>
  <si>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</si>
  <si>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</si>
  <si>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</si>
  <si>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</si>
  <si>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</si>
  <si>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</si>
  <si>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</si>
  <si>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</si>
  <si>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</si>
  <si>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</si>
  <si>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</si>
  <si>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</si>
  <si>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</si>
  <si>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</si>
  <si>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</si>
  <si>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</si>
  <si>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</si>
  <si>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</si>
  <si>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</si>
  <si>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</si>
  <si>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</si>
  <si>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</si>
  <si>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</si>
  <si>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</si>
  <si>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</si>
  <si>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</si>
  <si>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</si>
  <si>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</si>
  <si>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</si>
  <si>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</si>
  <si>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</si>
  <si>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</si>
  <si>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</si>
  <si>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</si>
  <si>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</si>
  <si>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</si>
  <si>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</si>
  <si>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</si>
  <si>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</si>
  <si>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</si>
  <si>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</si>
  <si>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</si>
  <si>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</si>
  <si>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</si>
  <si>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</si>
  <si>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</si>
  <si>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</si>
  <si>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</si>
  <si>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</si>
  <si>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</si>
  <si>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</si>
  <si>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</si>
  <si>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</si>
  <si>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</si>
  <si>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</si>
  <si>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</si>
  <si>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</si>
  <si>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</si>
  <si>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</si>
  <si>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</si>
  <si>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</si>
  <si>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</si>
  <si>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</si>
  <si>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</si>
  <si>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</si>
  <si>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</si>
  <si>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</si>
  <si>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</si>
  <si>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</si>
  <si>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</si>
  <si>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</si>
  <si>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</si>
  <si>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</si>
  <si>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</si>
  <si>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</si>
  <si>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</si>
  <si>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</si>
  <si>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</si>
  <si>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</si>
  <si>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</si>
  <si>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</si>
  <si>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</si>
  <si>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</si>
  <si>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</si>
  <si>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</si>
  <si>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</si>
  <si>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</si>
  <si>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</si>
  <si>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</si>
  <si>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</si>
  <si>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</si>
  <si>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</si>
  <si>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</si>
  <si>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</si>
  <si>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</si>
  <si>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</si>
  <si>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</si>
  <si>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</si>
  <si>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</si>
  <si>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</si>
  <si>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</si>
  <si>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</si>
  <si>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</si>
  <si>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</si>
  <si>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</si>
  <si>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</si>
  <si>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</si>
  <si>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</si>
  <si>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</si>
  <si>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</si>
  <si>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</si>
  <si>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</si>
  <si>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</si>
  <si>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</si>
  <si>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</si>
  <si>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</si>
  <si>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</si>
  <si>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</si>
  <si>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</si>
  <si>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</si>
  <si>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</si>
  <si>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</si>
  <si>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</si>
  <si>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</si>
  <si>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</si>
  <si>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</si>
  <si>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</si>
  <si>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</si>
  <si>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</si>
  <si>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</si>
  <si>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</si>
  <si>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</si>
  <si>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</si>
  <si>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</si>
  <si>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</si>
  <si>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</si>
  <si>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</si>
  <si>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</si>
  <si>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</si>
  <si>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</si>
  <si>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</si>
  <si>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</si>
  <si>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</si>
  <si>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</si>
  <si>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</si>
  <si>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</si>
  <si>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</si>
  <si>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</si>
  <si>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</si>
  <si>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</si>
  <si>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</si>
  <si>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</si>
  <si>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</si>
  <si>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</si>
  <si>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</si>
  <si>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</si>
  <si>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</si>
  <si>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</si>
  <si>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</si>
  <si>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</si>
  <si>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</si>
  <si>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</si>
  <si>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</si>
  <si>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</si>
  <si>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</si>
  <si>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</si>
  <si>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</si>
  <si>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</si>
  <si>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</si>
  <si>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</si>
  <si>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</si>
  <si>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</si>
  <si>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</si>
  <si>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</si>
  <si>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</si>
  <si>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</si>
  <si>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</si>
  <si>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</si>
  <si>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</si>
  <si>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</si>
  <si>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</si>
  <si>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</si>
  <si>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</si>
  <si>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</si>
  <si>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</si>
  <si>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</si>
  <si>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</si>
  <si>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</si>
  <si>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</si>
  <si>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</si>
  <si>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</si>
  <si>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</si>
  <si>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</si>
  <si>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</si>
  <si>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</si>
  <si>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</si>
  <si>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</si>
  <si>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</si>
  <si>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</si>
  <si>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</si>
  <si>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</si>
  <si>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</si>
  <si>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</si>
  <si>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</si>
  <si>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</si>
  <si>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</si>
  <si>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</si>
  <si>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</si>
  <si>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</si>
  <si>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</si>
  <si>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</si>
  <si>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</si>
  <si>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</si>
  <si>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</si>
  <si>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</si>
  <si>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</si>
  <si>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</si>
  <si>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</si>
  <si>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</si>
  <si>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</si>
  <si>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</si>
  <si>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</si>
  <si>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</si>
  <si>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</si>
  <si>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</si>
  <si>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</si>
  <si>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</si>
  <si>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</si>
  <si>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</si>
  <si>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</si>
  <si>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</si>
  <si>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</si>
  <si>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</si>
  <si>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</si>
  <si>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</si>
  <si>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</si>
  <si>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</si>
  <si>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</si>
  <si>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</si>
  <si>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</si>
  <si>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</si>
  <si>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</si>
  <si>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</si>
  <si>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</si>
  <si>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</si>
  <si>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</si>
  <si>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</si>
  <si>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</si>
  <si>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</si>
  <si>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</si>
  <si>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</si>
  <si>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</si>
  <si>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</si>
  <si>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</si>
  <si>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</si>
  <si>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</si>
  <si>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</si>
  <si>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</si>
  <si>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</si>
  <si>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</si>
  <si>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</si>
  <si>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</si>
  <si>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</si>
  <si>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</si>
  <si>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</si>
  <si>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</si>
  <si>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</si>
  <si>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</si>
  <si>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</si>
  <si>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</si>
  <si>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</si>
  <si>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</si>
  <si>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</si>
  <si>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</si>
  <si>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</si>
  <si>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</si>
  <si>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</si>
  <si>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</si>
  <si>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</si>
  <si>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</si>
  <si>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</si>
  <si>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</si>
  <si>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</si>
  <si>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</si>
  <si>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</si>
  <si>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</si>
  <si>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</si>
  <si>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</si>
  <si>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</si>
  <si>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</si>
  <si>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</si>
  <si>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</si>
  <si>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</si>
  <si>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</si>
  <si>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</si>
  <si>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</si>
  <si>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</si>
  <si>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</si>
  <si>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</si>
  <si>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</si>
  <si>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</si>
  <si>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</si>
  <si>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</si>
  <si>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</si>
  <si>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</si>
  <si>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</si>
  <si>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</si>
  <si>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</si>
  <si>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</si>
  <si>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</si>
  <si>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</si>
  <si>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</si>
  <si>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</si>
  <si>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</si>
  <si>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</si>
  <si>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</si>
  <si>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</si>
  <si>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</si>
  <si>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</si>
  <si>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</si>
  <si>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</si>
  <si>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</si>
  <si>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</si>
  <si>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</si>
  <si>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</si>
  <si>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</si>
  <si>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</si>
  <si>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</si>
  <si>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</si>
  <si>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</si>
  <si>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</si>
  <si>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</si>
  <si>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</si>
  <si>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</si>
  <si>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</si>
  <si>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</si>
  <si>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</si>
  <si>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</si>
  <si>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</si>
  <si>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</si>
  <si>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</si>
  <si>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</si>
  <si>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</si>
  <si>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</si>
  <si>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</si>
  <si>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</si>
  <si>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</si>
  <si>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</si>
  <si>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</si>
  <si>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</si>
  <si>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</si>
  <si>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</si>
  <si>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</si>
  <si>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</si>
  <si>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</si>
  <si>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</si>
  <si>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</si>
  <si>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</si>
  <si>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</si>
  <si>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</si>
  <si>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</si>
  <si>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</si>
  <si>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</si>
  <si>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</si>
  <si>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</si>
  <si>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</si>
  <si>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</si>
  <si>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</si>
  <si>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</si>
  <si>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</si>
  <si>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</si>
  <si>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</si>
  <si>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</si>
  <si>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</si>
  <si>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</si>
  <si>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</si>
  <si>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</si>
  <si>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</si>
  <si>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</si>
  <si>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</si>
  <si>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</si>
  <si>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</si>
  <si>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</si>
  <si>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</si>
  <si>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</si>
  <si>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</si>
  <si>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</si>
  <si>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</si>
  <si>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</si>
  <si>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</si>
  <si>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</si>
  <si>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</si>
  <si>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</si>
  <si>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</si>
  <si>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</si>
  <si>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</si>
  <si>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</si>
  <si>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</si>
  <si>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</si>
  <si>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</si>
  <si>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</si>
  <si>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</si>
  <si>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</si>
  <si>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</si>
  <si>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</si>
  <si>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</si>
  <si>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</si>
  <si>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</si>
  <si>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</si>
  <si>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</si>
  <si>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</si>
  <si>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</si>
  <si>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</si>
  <si>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</si>
  <si>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</si>
  <si>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</si>
  <si>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</si>
  <si>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</si>
  <si>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</si>
  <si>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</si>
  <si>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</si>
  <si>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</si>
  <si>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</si>
  <si>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</si>
  <si>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</si>
  <si>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</si>
  <si>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</si>
  <si>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</si>
  <si>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</si>
  <si>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</si>
  <si>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</si>
  <si>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</si>
  <si>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</si>
  <si>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</si>
  <si>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</si>
  <si>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</si>
  <si>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</si>
  <si>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</si>
  <si>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</si>
  <si>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</si>
  <si>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</si>
  <si>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</si>
  <si>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</si>
  <si>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</si>
  <si>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</si>
  <si>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</si>
  <si>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</si>
  <si>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</si>
  <si>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</si>
  <si>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</si>
  <si>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</si>
  <si>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</si>
  <si>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</si>
  <si>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</si>
  <si>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</si>
  <si>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</si>
  <si>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</si>
  <si>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</si>
  <si>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</si>
  <si>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</si>
  <si>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</si>
  <si>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</si>
  <si>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</si>
  <si>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</si>
  <si>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</si>
  <si>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</si>
  <si>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</si>
  <si>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</si>
  <si>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</si>
  <si>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</si>
  <si>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</si>
  <si>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</si>
  <si>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</si>
  <si>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</si>
  <si>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</si>
  <si>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</si>
  <si>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</si>
  <si>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</si>
  <si>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</si>
  <si>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</si>
  <si>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</si>
  <si>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</si>
  <si>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</si>
  <si>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</si>
  <si>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</si>
  <si>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</si>
  <si>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</si>
  <si>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</si>
  <si>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</si>
  <si>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</si>
  <si>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</si>
  <si>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</si>
  <si>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</si>
  <si>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</si>
  <si>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</si>
  <si>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</si>
  <si>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</si>
  <si>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</si>
  <si>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</si>
  <si>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</si>
  <si>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</si>
  <si>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</si>
  <si>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</si>
  <si>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</si>
  <si>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</si>
  <si>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</si>
  <si>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</si>
  <si>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</si>
  <si>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</si>
  <si>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</si>
  <si>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</si>
  <si>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</si>
  <si>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</si>
  <si>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</si>
  <si>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</si>
  <si>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</si>
  <si>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</si>
  <si>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</si>
  <si>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</si>
  <si>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</si>
  <si>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</si>
  <si>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</si>
  <si>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</si>
  <si>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</si>
  <si>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</si>
  <si>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</si>
  <si>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</si>
  <si>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</si>
  <si>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</si>
  <si>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</si>
  <si>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</si>
  <si>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</si>
  <si>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</si>
  <si>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</si>
  <si>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</si>
  <si>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</si>
  <si>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</si>
  <si>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</si>
  <si>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</si>
  <si>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</si>
  <si>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</si>
  <si>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</si>
  <si>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</si>
  <si>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</si>
  <si>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</si>
  <si>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</si>
  <si>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</si>
  <si>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</si>
  <si>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</si>
  <si>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</si>
  <si>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</si>
  <si>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</si>
  <si>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</si>
  <si>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</si>
  <si>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</si>
  <si>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</si>
  <si>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</si>
  <si>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</si>
  <si>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</si>
  <si>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</si>
  <si>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</si>
  <si>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</si>
  <si>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</si>
  <si>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</si>
  <si>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</si>
  <si>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</si>
  <si>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</si>
  <si>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</si>
  <si>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</si>
  <si>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</si>
  <si>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</si>
  <si>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</si>
  <si>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</si>
  <si>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</si>
  <si>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</si>
  <si>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</si>
  <si>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</si>
  <si>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</si>
  <si>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</si>
  <si>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</si>
  <si>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</si>
  <si>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</si>
  <si>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</si>
  <si>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</si>
  <si>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</si>
  <si>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</si>
  <si>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</si>
  <si>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</si>
  <si>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</si>
  <si>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</si>
  <si>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</si>
  <si>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</si>
  <si>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</si>
  <si>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</si>
  <si>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</si>
  <si>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</si>
  <si>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</si>
  <si>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</si>
  <si>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</si>
  <si>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</si>
  <si>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</si>
  <si>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</si>
  <si>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</si>
  <si>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</si>
  <si>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</si>
  <si>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</si>
  <si>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</si>
  <si>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</si>
  <si>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</si>
  <si>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</si>
  <si>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</si>
  <si>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</si>
  <si>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</si>
  <si>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</si>
  <si>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</si>
  <si>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</si>
  <si>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</si>
  <si>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</si>
  <si>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</si>
  <si>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</si>
  <si>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</si>
  <si>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</si>
  <si>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</si>
  <si>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</si>
  <si>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</si>
  <si>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</si>
  <si>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</si>
  <si>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</si>
  <si>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</si>
  <si>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</si>
  <si>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</si>
  <si>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</si>
  <si>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</si>
  <si>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</si>
  <si>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</si>
  <si>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</si>
  <si>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</si>
  <si>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</si>
  <si>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</si>
  <si>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</si>
  <si>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</si>
  <si>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</si>
  <si>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</si>
  <si>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</si>
  <si>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</si>
  <si>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</si>
  <si>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</si>
  <si>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</si>
  <si>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</si>
  <si>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</si>
  <si>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</si>
  <si>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</si>
  <si>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</si>
  <si>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</si>
  <si>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</si>
  <si>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</si>
  <si>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</si>
  <si>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</si>
  <si>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</si>
  <si>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</si>
  <si>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</si>
  <si>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</si>
  <si>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</si>
  <si>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</si>
  <si>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</si>
  <si>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</si>
  <si>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</si>
  <si>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</si>
  <si>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</si>
  <si>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</si>
  <si>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</si>
  <si>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</si>
  <si>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</si>
  <si>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</si>
  <si>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</si>
  <si>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</si>
  <si>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</si>
  <si>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</si>
  <si>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</si>
  <si>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</si>
  <si>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</si>
  <si>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</si>
  <si>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</si>
  <si>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</si>
  <si>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</si>
  <si>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</si>
  <si>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</si>
  <si>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</si>
  <si>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</si>
  <si>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</si>
  <si>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</si>
  <si>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</si>
  <si>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</si>
  <si>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</si>
  <si>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</si>
  <si>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</si>
  <si>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</si>
  <si>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</si>
  <si>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</si>
  <si>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</si>
  <si>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</si>
  <si>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</si>
  <si>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</si>
  <si>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</si>
  <si>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</si>
  <si>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</si>
  <si>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</si>
  <si>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</si>
  <si>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</si>
  <si>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</si>
  <si>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</si>
  <si>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</si>
  <si>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</si>
  <si>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</si>
  <si>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</si>
  <si>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</si>
  <si>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</si>
  <si>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</si>
  <si>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</si>
  <si>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</si>
  <si>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</si>
  <si>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</si>
  <si>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</si>
  <si>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</si>
  <si>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</si>
  <si>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</si>
  <si>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</si>
  <si>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</si>
  <si>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</si>
  <si>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</si>
  <si>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</si>
  <si>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</si>
  <si>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</si>
  <si>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</si>
  <si>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</si>
  <si>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</si>
  <si>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</si>
  <si>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</si>
  <si>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</si>
  <si>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</si>
  <si>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</si>
  <si>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</si>
  <si>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</si>
  <si>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</si>
  <si>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</si>
  <si>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</si>
  <si>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</si>
  <si>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</si>
  <si>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</si>
  <si>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</si>
  <si>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</si>
  <si>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</si>
  <si>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</si>
  <si>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</si>
  <si>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</si>
  <si>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</si>
  <si>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</si>
  <si>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</si>
  <si>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</si>
  <si>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</si>
  <si>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</si>
  <si>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</si>
  <si>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</si>
  <si>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</si>
  <si>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</si>
  <si>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</si>
  <si>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</si>
  <si>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</si>
  <si>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</si>
  <si>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</si>
  <si>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</si>
  <si>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</si>
  <si>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</si>
  <si>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</si>
  <si>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</si>
  <si>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</si>
  <si>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</si>
  <si>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</si>
  <si>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</si>
  <si>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</si>
  <si>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</si>
  <si>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</si>
  <si>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</si>
  <si>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</si>
  <si>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</si>
  <si>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</si>
  <si>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</si>
  <si>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</si>
  <si>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</si>
  <si>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</si>
  <si>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</si>
  <si>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</si>
  <si>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</si>
  <si>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</si>
  <si>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</si>
  <si>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</si>
  <si>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</si>
  <si>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</si>
  <si>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</si>
  <si>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</si>
  <si>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</si>
  <si>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</si>
  <si>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</si>
  <si>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</si>
  <si>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</si>
  <si>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</si>
  <si>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</si>
  <si>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</si>
  <si>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</si>
  <si>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</si>
  <si>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</si>
  <si>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</si>
  <si>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</si>
  <si>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</si>
  <si>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</si>
  <si>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</si>
  <si>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</si>
  <si>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</si>
  <si>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</si>
  <si>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</si>
  <si>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</si>
  <si>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</si>
  <si>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</si>
  <si>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</si>
  <si>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</si>
  <si>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</si>
  <si>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</si>
  <si>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</si>
  <si>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</si>
  <si>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</si>
  <si>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</si>
  <si>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</si>
  <si>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</si>
  <si>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</si>
  <si>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</si>
  <si>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</si>
  <si>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</si>
  <si>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</si>
  <si>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</si>
  <si>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</si>
  <si>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</si>
  <si>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</si>
  <si>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</si>
  <si>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</si>
  <si>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</si>
  <si>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</si>
  <si>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</si>
  <si>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</si>
  <si>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</si>
  <si>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</si>
  <si>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</si>
  <si>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</si>
  <si>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</si>
  <si>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</si>
  <si>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</si>
  <si>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</si>
  <si>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</si>
  <si>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</si>
  <si>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</si>
  <si>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</si>
  <si>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</si>
  <si>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</si>
  <si>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</si>
  <si>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</si>
  <si>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</si>
  <si>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</si>
  <si>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</si>
  <si>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</si>
  <si>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</si>
  <si>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</si>
  <si>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</si>
  <si>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</si>
  <si>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</si>
  <si>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</si>
  <si>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</si>
  <si>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</si>
  <si>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</si>
  <si>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</si>
  <si>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</si>
  <si>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</si>
  <si>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</si>
  <si>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</si>
  <si>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</si>
  <si>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</si>
  <si>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</si>
  <si>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</si>
  <si>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</si>
  <si>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</si>
  <si>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</si>
  <si>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</si>
  <si>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</si>
  <si>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</si>
  <si>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</si>
  <si>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</si>
  <si>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</si>
  <si>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</si>
  <si>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</si>
  <si>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</si>
  <si>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</si>
  <si>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</si>
  <si>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</si>
  <si>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</si>
  <si>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</si>
  <si>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</si>
  <si>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</si>
  <si>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</si>
  <si>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</si>
  <si>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</si>
  <si>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</si>
  <si>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</si>
  <si>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</si>
  <si>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</si>
  <si>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</si>
  <si>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</si>
  <si>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</si>
  <si>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</si>
  <si>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</si>
  <si>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</si>
  <si>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</si>
  <si>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</si>
  <si>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</si>
  <si>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</si>
  <si>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</si>
  <si>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</si>
  <si>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</si>
  <si>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</si>
  <si>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</si>
  <si>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</si>
  <si>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</si>
  <si>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</si>
  <si>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</si>
  <si>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</si>
  <si>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</si>
  <si>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</si>
  <si>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</si>
  <si>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</si>
  <si>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</si>
  <si>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</si>
  <si>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</si>
  <si>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</si>
  <si>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</si>
  <si>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</si>
  <si>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</si>
  <si>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</si>
  <si>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</si>
  <si>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</si>
  <si>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</si>
  <si>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</si>
  <si>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</si>
  <si>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</si>
  <si>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</si>
  <si>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</si>
  <si>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</si>
  <si>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</si>
  <si>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</si>
  <si>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</si>
  <si>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</si>
  <si>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</si>
  <si>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</si>
  <si>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</si>
  <si>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</si>
  <si>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</si>
  <si>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</si>
  <si>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</si>
  <si>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</si>
  <si>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</si>
  <si>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</si>
  <si>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</si>
  <si>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</si>
  <si>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</si>
  <si>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</si>
  <si>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</si>
  <si>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</si>
  <si>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</si>
  <si>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</si>
  <si>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</si>
  <si>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</si>
  <si>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</si>
  <si>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</si>
  <si>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</si>
  <si>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</si>
  <si>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</si>
  <si>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</si>
  <si>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</si>
  <si>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</si>
  <si>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</si>
  <si>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</si>
  <si>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</si>
  <si>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</si>
  <si>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</si>
  <si>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</si>
  <si>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</si>
  <si>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</si>
  <si>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</si>
  <si>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</si>
  <si>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</si>
  <si>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</si>
  <si>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</si>
  <si>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</si>
  <si>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</si>
  <si>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</si>
  <si>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</si>
  <si>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</si>
  <si>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</si>
  <si>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</si>
  <si>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</si>
  <si>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</si>
  <si>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</si>
  <si>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</si>
  <si>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</si>
  <si>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</si>
  <si>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</si>
  <si>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</si>
  <si>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</si>
  <si>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</si>
  <si>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</si>
  <si>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</si>
  <si>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</si>
  <si>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</si>
  <si>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</si>
  <si>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</si>
  <si>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</si>
  <si>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</si>
  <si>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</si>
  <si>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</si>
  <si>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</si>
  <si>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</si>
  <si>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</si>
  <si>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</si>
  <si>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</si>
  <si>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</si>
  <si>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</si>
  <si>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</si>
  <si>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</si>
  <si>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</si>
  <si>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</si>
  <si>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</si>
  <si>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</si>
  <si>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</si>
  <si>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</si>
  <si>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</si>
  <si>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</si>
  <si>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</si>
  <si>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</si>
  <si>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</si>
  <si>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</si>
  <si>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</si>
  <si>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</si>
  <si>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</si>
  <si>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</si>
  <si>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</si>
  <si>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</si>
  <si>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</si>
  <si>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</si>
  <si>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</si>
  <si>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</si>
  <si>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</si>
  <si>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</si>
  <si>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</si>
  <si>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</si>
  <si>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</si>
  <si>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</si>
  <si>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</si>
  <si>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</si>
  <si>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</si>
  <si>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</si>
  <si>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</si>
  <si>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</si>
  <si>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</si>
  <si>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</si>
  <si>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</si>
  <si>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</si>
  <si>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</si>
  <si>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</si>
  <si>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</si>
  <si>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</si>
  <si>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</si>
  <si>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</si>
  <si>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</si>
  <si>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</si>
  <si>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</si>
  <si>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</si>
  <si>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</si>
  <si>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</si>
  <si>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</si>
  <si>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</si>
  <si>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</si>
  <si>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</si>
  <si>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</si>
  <si>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</si>
  <si>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</si>
  <si>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</si>
  <si>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</si>
  <si>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</si>
  <si>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</si>
  <si>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</si>
  <si>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</si>
  <si>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</si>
  <si>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</si>
  <si>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</si>
  <si>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</si>
  <si>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</si>
  <si>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</si>
  <si>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</si>
  <si>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</si>
  <si>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</si>
  <si>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</si>
  <si>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</si>
  <si>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</si>
  <si>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</si>
  <si>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</si>
  <si>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</si>
  <si>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</si>
  <si>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</si>
  <si>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</si>
  <si>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</si>
  <si>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</si>
  <si>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</si>
  <si>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</si>
  <si>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</si>
  <si>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</si>
  <si>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</si>
  <si>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</si>
  <si>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</si>
  <si>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</si>
  <si>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</si>
  <si>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</si>
  <si>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</si>
  <si>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</si>
  <si>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</si>
  <si>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</si>
  <si>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</si>
  <si>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</si>
  <si>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</si>
  <si>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</si>
  <si>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</si>
  <si>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</si>
  <si>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</si>
  <si>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</si>
  <si>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</si>
  <si>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</si>
  <si>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</si>
  <si>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</si>
  <si>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</si>
  <si>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</si>
  <si>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</si>
  <si>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</si>
  <si>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</si>
  <si>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</si>
  <si>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</si>
  <si>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</si>
  <si>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</si>
  <si>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</si>
  <si>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</si>
  <si>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</si>
  <si>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</si>
  <si>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</si>
  <si>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</si>
  <si>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</si>
  <si>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</si>
  <si>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</si>
  <si>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</si>
  <si>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</si>
  <si>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</si>
  <si>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</si>
  <si>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</si>
  <si>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</si>
  <si>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</si>
  <si>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</si>
  <si>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</si>
  <si>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</si>
  <si>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</si>
  <si>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</si>
  <si>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</si>
  <si>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</si>
  <si>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</si>
  <si>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</si>
  <si>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</si>
  <si>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</si>
  <si>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</si>
  <si>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</si>
  <si>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</si>
  <si>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</si>
  <si>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</si>
  <si>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</si>
  <si>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</si>
  <si>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</si>
  <si>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</si>
  <si>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</si>
  <si>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</si>
  <si>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</si>
  <si>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</si>
  <si>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</si>
  <si>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</si>
  <si>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</si>
  <si>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</si>
  <si>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</si>
  <si>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</si>
  <si>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</si>
  <si>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</si>
  <si>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</si>
  <si>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</si>
  <si>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</si>
  <si>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</si>
  <si>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</si>
  <si>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</si>
  <si>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</si>
  <si>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</si>
  <si>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</si>
  <si>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</si>
  <si>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</si>
  <si>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</si>
  <si>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</si>
  <si>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</si>
  <si>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</si>
  <si>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</si>
  <si>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</si>
  <si>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</si>
  <si>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</si>
  <si>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</si>
  <si>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</si>
  <si>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</si>
  <si>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</si>
  <si>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</si>
  <si>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</si>
  <si>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</si>
  <si>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</si>
  <si>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</si>
  <si>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</si>
  <si>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</si>
  <si>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</si>
  <si>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</si>
  <si>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</si>
  <si>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</si>
  <si>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</si>
  <si>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</si>
  <si>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</si>
  <si>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</si>
  <si>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</si>
  <si>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</si>
  <si>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</si>
  <si>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</si>
  <si>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</si>
  <si>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</si>
  <si>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</si>
  <si>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</si>
  <si>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</si>
  <si>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</si>
  <si>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</si>
  <si>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</si>
  <si>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</si>
  <si>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</si>
  <si>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</si>
  <si>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</si>
  <si>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</si>
  <si>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</si>
  <si>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</si>
  <si>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</si>
  <si>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</si>
  <si>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</si>
  <si>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</si>
  <si>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</si>
  <si>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</si>
  <si>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</si>
  <si>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</si>
  <si>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</si>
  <si>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</si>
  <si>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</si>
  <si>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</si>
  <si>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</si>
  <si>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</si>
  <si>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</si>
  <si>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</si>
  <si>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</si>
  <si>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</si>
  <si>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</si>
  <si>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</si>
  <si>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</si>
  <si>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</si>
  <si>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</si>
  <si>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</si>
  <si>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</si>
  <si>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</si>
  <si>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</si>
  <si>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</si>
  <si>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</si>
  <si>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</si>
  <si>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</si>
  <si>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</si>
  <si>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</si>
  <si>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</si>
  <si>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</si>
  <si>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</si>
  <si>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</si>
  <si>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</si>
  <si>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</si>
  <si>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</si>
  <si>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</si>
  <si>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</si>
  <si>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</si>
  <si>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</si>
  <si>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</si>
  <si>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</si>
  <si>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</si>
  <si>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</si>
  <si>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</si>
  <si>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</si>
  <si>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</si>
  <si>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</si>
  <si>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</si>
  <si>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</si>
  <si>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</si>
  <si>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</si>
  <si>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</si>
  <si>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</si>
  <si>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</si>
  <si>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</si>
  <si>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</si>
  <si>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</si>
  <si>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</si>
  <si>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</si>
  <si>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</si>
  <si>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</si>
  <si>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</si>
  <si>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</si>
  <si>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</si>
  <si>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</si>
  <si>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</si>
  <si>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</si>
  <si>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</si>
  <si>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</si>
  <si>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</si>
  <si>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</si>
  <si>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</si>
  <si>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</si>
  <si>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</si>
  <si>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</si>
  <si>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</si>
  <si>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</si>
  <si>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</si>
  <si>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</si>
  <si>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</si>
  <si>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</si>
  <si>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</si>
  <si>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</si>
  <si>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</si>
  <si>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</si>
  <si>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</si>
  <si>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</si>
  <si>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</si>
  <si>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</si>
  <si>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</si>
  <si>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</si>
  <si>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</si>
  <si>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</si>
  <si>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</si>
  <si>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</si>
  <si>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</si>
  <si>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</si>
  <si>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</si>
  <si>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</si>
  <si>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</si>
  <si>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</si>
  <si>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</si>
  <si>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</si>
  <si>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</si>
  <si>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</si>
  <si>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</si>
  <si>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</si>
  <si>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</si>
  <si>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</si>
  <si>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</si>
  <si>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</si>
  <si>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</si>
  <si>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</si>
  <si>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</si>
  <si>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</si>
  <si>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</si>
  <si>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</si>
  <si>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</si>
  <si>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</si>
  <si>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</si>
  <si>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</si>
  <si>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</si>
  <si>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</si>
  <si>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</si>
  <si>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</si>
  <si>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</si>
  <si>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</si>
  <si>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</si>
  <si>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</si>
  <si>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</si>
  <si>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</si>
  <si>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</si>
  <si>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</si>
  <si>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</si>
  <si>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</si>
  <si>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</si>
  <si>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</si>
  <si>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</si>
  <si>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</si>
  <si>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</si>
  <si>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</si>
  <si>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</si>
  <si>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</si>
  <si>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</si>
  <si>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</si>
  <si>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</si>
  <si>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</si>
  <si>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</si>
  <si>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</si>
  <si>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</si>
  <si>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</si>
  <si>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</si>
  <si>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</si>
  <si>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</si>
  <si>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</si>
  <si>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</si>
  <si>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</si>
  <si>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</si>
  <si>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</si>
  <si>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</si>
  <si>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</si>
  <si>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</si>
  <si>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</si>
  <si>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</si>
  <si>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</si>
  <si>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</si>
  <si>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</si>
  <si>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</si>
  <si>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</si>
  <si>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</si>
  <si>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</si>
  <si>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</si>
  <si>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</si>
  <si>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</si>
  <si>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</si>
  <si>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</si>
  <si>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</si>
  <si>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</si>
  <si>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</si>
  <si>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</si>
  <si>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</si>
  <si>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</si>
  <si>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</si>
  <si>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</si>
  <si>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</si>
  <si>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</si>
  <si>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</si>
  <si>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</si>
  <si>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</si>
  <si>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</si>
  <si>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</si>
  <si>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</si>
  <si>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</si>
  <si>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</si>
  <si>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</si>
  <si>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</si>
  <si>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</si>
  <si>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</si>
  <si>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</si>
  <si>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</si>
  <si>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</si>
  <si>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</si>
  <si>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</si>
  <si>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</si>
  <si>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</si>
  <si>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</si>
  <si>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</si>
  <si>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</si>
  <si>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</si>
  <si>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</si>
  <si>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</si>
  <si>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</si>
  <si>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</si>
  <si>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</si>
  <si>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</si>
  <si>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</si>
  <si>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</si>
  <si>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</si>
  <si>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</si>
  <si>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</si>
  <si>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</si>
  <si>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</si>
  <si>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</si>
  <si>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</si>
  <si>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</si>
  <si>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</si>
  <si>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</si>
  <si>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</si>
  <si>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</si>
  <si>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</si>
  <si>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</si>
  <si>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</si>
  <si>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</si>
  <si>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</si>
  <si>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</si>
  <si>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</si>
  <si>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</si>
  <si>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</si>
  <si>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</si>
  <si>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</si>
  <si>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</si>
  <si>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</si>
  <si>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</si>
  <si>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</si>
  <si>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</si>
  <si>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</si>
  <si>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</si>
  <si>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</si>
  <si>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</si>
  <si>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</si>
  <si>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</si>
  <si>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</si>
  <si>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</si>
  <si>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</si>
  <si>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</si>
  <si>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</si>
  <si>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</si>
  <si>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</si>
  <si>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</si>
  <si>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</si>
  <si>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</si>
  <si>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</si>
  <si>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</si>
  <si>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</si>
  <si>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</si>
  <si>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</si>
  <si>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</si>
  <si>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</si>
  <si>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</si>
  <si>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</si>
  <si>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</si>
  <si>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</si>
  <si>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</si>
  <si>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</si>
  <si>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</si>
  <si>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</si>
  <si>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</si>
  <si>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</si>
  <si>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</si>
  <si>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</si>
  <si>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</si>
  <si>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</si>
  <si>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</si>
  <si>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</si>
  <si>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</si>
  <si>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</si>
  <si>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</si>
  <si>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</si>
  <si>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</si>
  <si>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</si>
  <si>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</si>
  <si>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</si>
  <si>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</si>
  <si>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</si>
  <si>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</si>
  <si>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</si>
  <si>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</si>
  <si>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</si>
  <si>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</si>
  <si>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</si>
  <si>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</si>
  <si>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</si>
  <si>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</si>
  <si>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</si>
  <si>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</si>
  <si>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</si>
  <si>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</si>
  <si>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</si>
  <si>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</si>
  <si>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</si>
  <si>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</si>
  <si>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</si>
  <si>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</si>
  <si>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</si>
  <si>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</si>
  <si>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</si>
  <si>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</si>
  <si>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</si>
  <si>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</si>
  <si>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</si>
  <si>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</si>
  <si>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</si>
  <si>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</si>
  <si>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</si>
  <si>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</si>
  <si>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</si>
  <si>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</si>
  <si>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</si>
  <si>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</si>
  <si>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</si>
  <si>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</si>
  <si>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</si>
  <si>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</si>
  <si>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</si>
  <si>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</si>
  <si>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</si>
  <si>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</si>
  <si>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</si>
  <si>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</si>
  <si>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</si>
  <si>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</si>
  <si>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</si>
  <si>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</si>
  <si>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</si>
  <si>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</si>
  <si>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</si>
  <si>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</si>
  <si>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</si>
  <si>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</si>
  <si>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</si>
  <si>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</si>
  <si>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</si>
  <si>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</si>
  <si>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</si>
  <si>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</si>
  <si>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</si>
  <si>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</si>
  <si>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</si>
  <si>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</si>
  <si>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</si>
  <si>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</si>
  <si>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</si>
  <si>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</si>
  <si>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</si>
  <si>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</si>
  <si>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</si>
  <si>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</si>
  <si>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</si>
  <si>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</si>
  <si>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</si>
  <si>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</si>
  <si>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</si>
  <si>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</si>
  <si>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</si>
  <si>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</si>
  <si>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</si>
  <si>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</si>
  <si>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</si>
  <si>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</si>
  <si>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</si>
  <si>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</si>
  <si>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</si>
  <si>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</si>
  <si>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</si>
  <si>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</si>
  <si>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</si>
  <si>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</si>
  <si>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</si>
  <si>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</si>
  <si>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</si>
  <si>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</si>
  <si>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</si>
  <si>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</si>
  <si>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</si>
  <si>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</si>
  <si>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</si>
  <si>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</si>
  <si>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</si>
  <si>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</si>
  <si>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</si>
  <si>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</si>
  <si>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</si>
  <si>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</si>
  <si>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</si>
  <si>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</si>
  <si>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</si>
  <si>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</si>
  <si>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</si>
  <si>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</si>
  <si>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</si>
  <si>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</si>
  <si>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</si>
  <si>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</si>
  <si>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</si>
  <si>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</si>
  <si>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</si>
  <si>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</si>
  <si>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</si>
  <si>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</si>
  <si>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</si>
  <si>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</si>
  <si>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</si>
  <si>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</si>
  <si>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</si>
  <si>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</si>
  <si>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</si>
  <si>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</si>
  <si>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</si>
  <si>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</si>
  <si>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</si>
  <si>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</si>
  <si>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</si>
  <si>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</si>
  <si>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</si>
  <si>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</si>
  <si>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</si>
  <si>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</si>
  <si>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</si>
  <si>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</si>
  <si>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</si>
  <si>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</si>
  <si>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</si>
  <si>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</si>
  <si>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</si>
  <si>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</si>
  <si>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</si>
  <si>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</si>
  <si>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</si>
  <si>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</si>
  <si>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</si>
  <si>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</si>
  <si>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</si>
  <si>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</si>
  <si>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</si>
  <si>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</si>
  <si>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</si>
  <si>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</si>
  <si>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</si>
  <si>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</si>
  <si>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</si>
  <si>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PCM-20251101-00000596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</si>
  <si>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</si>
  <si>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</si>
  <si>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</si>
  <si>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</si>
  <si>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</si>
  <si>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</si>
  <si>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</si>
  <si>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</si>
  <si>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</si>
  <si>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</si>
  <si>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</si>
  <si>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</si>
  <si>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</si>
  <si>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</si>
  <si>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</si>
  <si>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</si>
  <si>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</si>
  <si>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</si>
  <si>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</si>
  <si>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</si>
  <si>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</si>
  <si>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</si>
  <si>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</si>
  <si>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</si>
  <si>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</si>
  <si>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</si>
  <si>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</si>
  <si>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</si>
  <si>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</si>
  <si>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</si>
  <si>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</si>
  <si>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</si>
  <si>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</si>
  <si>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</si>
  <si>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</si>
  <si>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</si>
  <si>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</si>
  <si>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</si>
  <si>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</si>
  <si>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</si>
  <si>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</si>
  <si>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</si>
  <si>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</si>
  <si>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</si>
  <si>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</si>
  <si>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</si>
  <si>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</si>
  <si>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</si>
  <si>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</si>
  <si>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</si>
  <si>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</si>
  <si>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</si>
  <si>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</si>
  <si>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</si>
  <si>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</si>
  <si>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</si>
  <si>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</si>
  <si>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</si>
  <si>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</si>
  <si>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</si>
  <si>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</si>
  <si>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</si>
  <si>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</si>
  <si>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</si>
  <si>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</si>
  <si>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</si>
  <si>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</si>
  <si>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</si>
  <si>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</si>
  <si>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</si>
  <si>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</si>
  <si>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</si>
  <si>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</si>
  <si>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</si>
  <si>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</si>
  <si>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</si>
  <si>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</si>
  <si>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</si>
  <si>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</si>
  <si>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</si>
  <si>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</si>
  <si>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</si>
  <si>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</si>
  <si>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</si>
  <si>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</si>
  <si>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</si>
  <si>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</si>
  <si>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</si>
  <si>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PCM-20251101-00000551</t>
  </si>
  <si>
    <t xml:space="preserve">Team on the way 35  min </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</si>
  <si>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</si>
  <si>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</si>
  <si>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</si>
  <si>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</si>
  <si>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PCM-20251101-00000572</t>
  </si>
  <si>
    <t>ETA 25 Mins</t>
  </si>
  <si>
    <t>PCM-20251101-00000649</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</si>
  <si>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</si>
  <si>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</si>
  <si>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</si>
  <si>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</si>
  <si>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</si>
  <si>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</si>
  <si>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TT-20251101-00351 // NA</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</si>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</sst>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165" fontId="26"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9" totalsRowShown="0" headerRowDxfId="48" dataDxfId="47" headerRowBorderDxfId="45" tableBorderDxfId="46" totalsRowBorderDxfId="44">
  <autoFilter ref="A1:L11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299.50508912037185</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33" t="s">
        <v>21106</v>
      </c>
      <c r="E3" s="134" t="s">
        <v>39021</v>
      </c>
      <c r="F3" s="135">
        <v>45962.423680555556</v>
      </c>
      <c r="G3" s="136">
        <f ca="1">IFERROR(NOW()-F3,"")</f>
        <v>2.9834490742359776E-2</v>
      </c>
      <c r="H3" s="135">
        <v>45962.408402777779</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135"/>
      <c r="G4" s="136">
        <f ca="1">IFERROR(NOW()-F4,"")</f>
        <v>45962.453515046298</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45962.453515046298</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45962.453515046298</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45962.453515046298</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45962.453515046298</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45962.453515046298</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45962.453515046298</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45962.453515046298</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45962.453515046298</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45962.453515046298</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45962.453515046298</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45962.453515046298</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45962.453515046298</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45962.453515046298</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45962.453515046298</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45962.453515046298</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45962.453515046298</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45962.453515046298</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45962.453515046298</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45962.453515046298</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45962.453515046298</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45962.453515046298</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45962.453515046298</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45962.453515046298</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45962.453515046298</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45962.453515046298</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45962.453515046298</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45962.453515046298</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45962.453515046298</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45962.453515046298</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45962.453515046298</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45962.453515046298</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45962.453515046298</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45962.453515046298</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45962.453515046298</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45962.453515046298</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45962.453515046298</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45962.453515046298</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45962.453515046298</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45962.453515046298</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45962.453515046298</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45962.453515046298</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45962.453515046298</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45962.453515046298</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45962.453515046298</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45962.453515046298</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45962.453515046298</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45962.453515046298</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45962.453515046298</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45962.453515046298</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45962.453515046298</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45962.453515046298</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45962.453515046298</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45962.453515046298</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45962.453515046298</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45962.453515046298</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45962.453515046298</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45962.453515046298</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45962.453515046298</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45962.453515046298</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45962.453515046298</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45962.453515046298</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45962.453515046298</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45962.453515046298</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45962.453515046298</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45962.453515046298</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45962.453515046298</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45962.453515046298</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45962.453515046298</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45962.453515046298</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45962.453515046298</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45962.453515046298</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45962.453515046298</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45962.453515046298</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45962.453515046298</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45962.453515046298</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45962.453515046298</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45962.453515046298</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45962.453515046298</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45962.453515046298</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45962.453515046298</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45962.453515046298</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45962.453515046298</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45962.453515046298</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45962.453515046298</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45962.453515046298</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45962.453515046298</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45962.453515046298</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45962.453515046298</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45962.453515046298</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45962.453515046298</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45962.453515046298</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45962.453515046298</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45962.453515046298</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45962.453515046298</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45962.453515046298</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45962.453515046298</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45962.453515046298</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45962.453515046298</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45962.453515046298</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45962.453515046298</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45962.453515046298</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45962.453515046298</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45962.453515046298</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45962.453515046298</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45962.453515046298</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45962.453515046298</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45962.453515046298</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45962.453515046298</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45962.453515046298</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45962.453515046298</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45962.453515046298</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45962.453515046298</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45962.453515046298</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45962.453515046298</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45962.453515046298</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45962.453515046298</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45962.453515046298</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45962.453515046298</v>
      </c>
      <c r="H122" s="135"/>
      <c r="I122" s="133" t="str">
        <f>IFERROR(VLOOKUP(D122,DB!A:F,6,0),"")</f>
        <v/>
      </c>
      <c r="J122" s="133" t="str">
        <f>IFERROR(VLOOKUP(D122,DB!A:G,7,0),"")</f>
        <v/>
      </c>
      <c r="K122" s="137"/>
      <c r="L122" s="138" t="str">
        <f>IFERROR(VLOOKUP(D122,DB!A:I,9,0),"")</f>
        <v/>
      </c>
    </row>
    <row r="123" spans="1:12" ht="15" customHeight="1">
      <c r="A123" s="132"/>
      <c r="B123" s="133" t="str">
        <f>IFERROR(VLOOKUP(D123,DB!A:K,11,0),"")</f>
        <v/>
      </c>
      <c r="C123" s="133"/>
      <c r="D123" s="133"/>
      <c r="E123" s="134"/>
      <c r="F123" s="135"/>
      <c r="G123" s="136">
        <f ca="1">IFERROR(NOW()-F123,"")</f>
        <v>45962.453515046298</v>
      </c>
      <c r="H123" s="135"/>
      <c r="I123" s="133" t="str">
        <f>IFERROR(VLOOKUP(D123,DB!A:F,6,0),"")</f>
        <v/>
      </c>
      <c r="J123" s="133" t="str">
        <f>IFERROR(VLOOKUP(D123,DB!A:G,7,0),"")</f>
        <v/>
      </c>
      <c r="K123" s="137"/>
      <c r="L123" s="138" t="str">
        <f>IFERROR(VLOOKUP(D123,DB!A:I,9,0),"")</f>
        <v/>
      </c>
    </row>
    <row r="124" spans="1:12" ht="15" customHeight="1">
      <c r="A124" s="144"/>
      <c r="B124" s="145" t="str">
        <f>IFERROR(VLOOKUP(D124,DB!A:K,11,0),"")</f>
        <v/>
      </c>
      <c r="C124" s="145"/>
      <c r="D124" s="145"/>
      <c r="E124" s="146"/>
      <c r="F124" s="147"/>
      <c r="G124" s="148">
        <f ca="1">IFERROR(NOW()-F124,"")</f>
        <v>45962.453515046298</v>
      </c>
      <c r="H124" s="147"/>
      <c r="I124" s="145" t="str">
        <f>IFERROR(VLOOKUP(D124,DB!A:F,6,0),"")</f>
        <v/>
      </c>
      <c r="J124" s="145" t="str">
        <f>IFERROR(VLOOKUP(D124,DB!A:G,7,0),"")</f>
        <v/>
      </c>
      <c r="K124" s="149"/>
      <c r="L124" s="150" t="str">
        <f>IFERROR(VLOOKUP(D124,DB!A:I,9,0),"")</f>
        <v/>
      </c>
    </row>
  </sheetData>
  <customSheetViews>
    <customSheetView guid="{F6042A99-DD27-4453-835D-0834D95730CC}" filter="1" showAutoFilter="1">
      <pageMargins left="0" right="0" top="0" bottom="0" header="0" footer="0"/>
      <autoFilter ref="B1:M1" xr:uid="{3E8B19B8-B756-45B2-B978-E9559A39D538}"/>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A5" sqref="A5:X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137.45367708333652</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3.711431712967169</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25879</v>
      </c>
      <c r="E5" s="113" t="s">
        <v>39021</v>
      </c>
      <c r="F5" s="114">
        <v>45962.302557870367</v>
      </c>
      <c r="G5" s="115">
        <f ca="1">IFERROR(NOW()-F5,"-")</f>
        <v>0.15095717593067093</v>
      </c>
      <c r="H5" s="114">
        <v>45962.297662037039</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39111</v>
      </c>
      <c r="B6" s="18" t="str">
        <f>IFERROR(VLOOKUP(D6,DB!A:K,11,0),"")</f>
        <v>R2</v>
      </c>
      <c r="C6" s="18">
        <v>2</v>
      </c>
      <c r="D6" s="18" t="s">
        <v>25037</v>
      </c>
      <c r="E6" s="113" t="s">
        <v>39102</v>
      </c>
      <c r="F6" s="114">
        <v>45962.352905092594</v>
      </c>
      <c r="G6" s="115">
        <f ca="1">IFERROR(NOW()-F6,"-")</f>
        <v>0.10060995370440651</v>
      </c>
      <c r="H6" s="114">
        <v>45962.340810185182</v>
      </c>
      <c r="I6" s="18" t="str">
        <f>IFERROR(VLOOKUP(D6,DB!A:F,6,0),"")</f>
        <v>SCECO</v>
      </c>
      <c r="J6" s="18" t="str">
        <f>IFERROR(VLOOKUP(D6,DB!A:G,7,0),"")</f>
        <v>Weak</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45962.453515046298</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45962.453515046298</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45962.453515046298</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45962.453515046298</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45962.453515046298</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45962.453515046298</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45962.453515046298</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45962.453515046298</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45962.453515046298</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45962.453515046298</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45962.453515046298</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45962.453515046298</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45962.453515046298</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45962.453515046298</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45962.453515046298</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45962.453515046298</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45962.453515046298</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45962.453515046298</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45962.453515046298</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45962.453515046298</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45962.453515046298</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45962.453515046298</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45962.453515046298</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45962.453515046298</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45962.453515046298</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45962.453515046298</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45962.453515046298</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45962.453515046298</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45962.453515046298</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45962.453515046298</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45962.453515046298</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45962.453515046298</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45962.453515046298</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45962.453515046298</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45962.453515046298</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45962.453515046298</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45962.453515046298</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45962.453515046298</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45962.453515046298</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45962.453515046298</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45962.453515046298</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45962.453515046298</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45962.453515046298</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45962.453515046298</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45962.453515046298</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45962.453515046298</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45962.453515046298</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45962.453515046298</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45962.453515046298</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45962.453515046298</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45962.453515046298</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45962.453515046298</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45962.453515046298</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45962.453515046298</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45962.453515046298</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45962.453515046298</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45962.453515046298</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45962.453515046298</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45962.453515046298</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45962.453515046298</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45962.453515046298</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45962.453515046298</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45962.453515046298</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45962.453515046298</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45962.453515046298</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45962.453515046298</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45962.453515046298</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45962.453515046298</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45962.453515046298</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45962.453515046298</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45962.453515046298</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45962.453515046298</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45962.453515046298</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45962.453515046298</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45962.453515046298</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45962.453515046298</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45962.453515046298</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45962.453515046298</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45962.453515046298</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45962.453515046298</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45962.453515046298</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45962.453515046298</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45962.453515046298</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45962.453515046298</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45962.453515046298</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45962.453515046298</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45962.453515046298</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45962.453515046298</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45962.453515046298</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45962.453515046298</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45962.453515046298</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45962.453515046298</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45962.453515046298</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45962.453515046298</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45962.453515046298</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45962.453515046298</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45962.453515046298</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45962.453515046298</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45962.453515046298</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45962.453515046298</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45962.453515046298</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45962.453515046298</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45962.453515046298</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45962.453515046298</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45962.453515046298</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45962.453515046298</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45962.453515046298</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45962.453515046298</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45962.453515046298</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45962.453515046298</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45962.453515046298</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45962.453515046298</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45962.453515046298</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45962.453515046298</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45962.453515046298</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45962.453515046298</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45962.453515046298</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45962.453515046298</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45962.453515046298</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45962.453515046298</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45962.453515046298</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45962.453515046298</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45962.453515046298</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45962.453515046298</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45962.453515046298</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45962.453515046298</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45962.453515046298</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45962.453515046298</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45962.453515046298</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45962.453515046298</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45962.453515046298</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45962.453515046298</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45962.453515046298</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45962.453515046298</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45962.453515046298</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45962.453515046298</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45962.453515046298</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45962.453515046298</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45962.453515046298</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45962.453515046298</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45962.453515046298</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45962.453515046298</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45962.453515046298</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45962.453515046298</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45962.453515046298</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45962.453515046298</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45962.453515046298</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45962.453515046298</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45962.453515046298</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45962.453515046298</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45962.453515046298</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45962.453515046298</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87" t="s">
        <v>39112</v>
      </c>
      <c r="B2" s="62" t="str">
        <f>IFERROR(VLOOKUP(D2,DB!A:K,11,0),"")</f>
        <v>R3</v>
      </c>
      <c r="C2" s="18">
        <v>1</v>
      </c>
      <c r="D2" s="62" t="s">
        <v>38877</v>
      </c>
      <c r="E2" s="18" t="s">
        <v>39021</v>
      </c>
      <c r="F2" s="170">
        <v>45962.405428240738</v>
      </c>
      <c r="G2" s="21">
        <f ca="1">IFERROR(NOW()-F2,"-")</f>
        <v>4.8086805560160428E-2</v>
      </c>
      <c r="H2" s="170">
        <v>45962.399282407408</v>
      </c>
      <c r="I2" s="19" t="str">
        <f>IFERROR(VLOOKUP(D2,DB!A:F,6,0),"")</f>
        <v>SCECO</v>
      </c>
      <c r="J2" s="18" t="str">
        <f>IFERROR(VLOOKUP(D2,DB!A:G,7,0),"")</f>
        <v>In progress</v>
      </c>
      <c r="K2" s="46" t="s">
        <v>39113</v>
      </c>
      <c r="L2" s="23" t="str">
        <f>IFERROR(VLOOKUP(D2,DB!A:I,9,0),"")</f>
        <v>Latis</v>
      </c>
    </row>
    <row r="3" spans="1:13" ht="15" customHeight="1">
      <c r="A3" s="19"/>
      <c r="B3" s="62" t="str">
        <f>IFERROR(VLOOKUP(D3,DB!A:K,11,0),"")</f>
        <v/>
      </c>
      <c r="C3" s="18"/>
      <c r="D3" s="62"/>
      <c r="E3" s="18"/>
      <c r="F3" s="20"/>
      <c r="G3" s="21">
        <f t="shared" ref="G3:G53" ca="1" si="0">IFERROR(NOW()-F3,"-")</f>
        <v>45962.453515046298</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45962.453515046298</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45962.453515046298</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45962.453515046298</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45962.453515046298</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45962.453515046298</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45962.453515046298</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45962.453515046298</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45962.453515046298</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45962.453515046298</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45962.453515046298</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45962.453515046298</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45962.453515046298</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45962.453515046298</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45962.453515046298</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45962.453515046298</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45962.453515046298</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45962.453515046298</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45962.453515046298</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45962.453515046298</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45962.453515046298</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45962.453515046298</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45962.453515046298</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45962.453515046298</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45962.453515046298</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45962.453515046298</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45962.453515046298</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45962.453515046298</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45962.453515046298</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45962.453515046298</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45962.453515046298</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45962.453515046298</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45962.453515046298</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45962.453515046298</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45962.453515046298</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45962.453515046298</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45962.453515046298</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45962.453515046298</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45962.453515046298</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45962.453515046298</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45962.453515046298</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45962.453515046298</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45962.453515046298</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45962.453515046298</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45962.453515046298</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45962.453515046298</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45962.453515046298</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45962.453515046298</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45962.453515046298</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45962.453515046298</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ca="1" si="0"/>
        <v>45962.453515046298</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ref="G54:G117" ca="1" si="1">IFERROR(NOW()-F54,"-")</f>
        <v>45962.453515046298</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45962.453515046298</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45962.453515046298</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45962.453515046298</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45962.453515046298</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45962.453515046298</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45962.453515046298</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45962.453515046298</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45962.453515046298</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45962.453515046298</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45962.453515046298</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45962.453515046298</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45962.453515046298</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45962.453515046298</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45962.453515046298</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45962.453515046298</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45962.453515046298</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45962.453515046298</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45962.453515046298</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45962.453515046298</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45962.453515046298</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45962.453515046298</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45962.453515046298</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45962.453515046298</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45962.453515046298</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45962.453515046298</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45962.453515046298</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45962.453515046298</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45962.453515046298</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45962.453515046298</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45962.453515046298</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45962.453515046298</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45962.453515046298</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45962.453515046298</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45962.453515046298</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45962.453515046298</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45962.453515046298</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45962.453515046298</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45962.453515046298</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45962.453515046298</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45962.453515046298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45962.453515046298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45962.453515046298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45962.453515046298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45962.453515046298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45962.453515046298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45962.453515046298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45962.453515046298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45962.453515046298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45962.453515046298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45962.453515046298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45962.453515046298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45962.453515046298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45962.453515046298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45962.453515046298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45962.453515046298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45962.453515046298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45962.453515046298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45962.453515046298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45962.453515046298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45962.453515046298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45962.453515046298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45962.453515046298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ca="1" si="1"/>
        <v>45962.453515046298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ref="G118:G181" ca="1" si="2">IFERROR(NOW()-F118,"-")</f>
        <v>45962.453515046298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45962.453515046298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45962.453515046298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45962.453515046298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45962.453515046298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45962.453515046298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45962.453515046298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45962.453515046298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45962.453515046298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45962.453515046298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45962.453515046298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45962.453515046298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45962.453515046298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45962.453515046298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45962.453515046298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45962.453515046298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45962.453515046298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45962.453515046298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45962.453515046298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45962.453515046298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45962.453515046298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45962.453515046298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45962.453515046298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45962.453515046298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45962.453515046298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45962.453515046298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45962.453515046298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45962.453515046298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45962.453515046298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45962.453515046298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45962.453515046298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45962.453515046298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45962.453515046298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45962.453515046298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45962.453515046298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45962.453515046298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45962.453515046298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45962.453515046298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45962.453515046298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45962.453515046298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45962.453515046298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45962.453515046298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45962.453515046298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45962.453515046298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45962.453515046298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45962.453515046298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45962.453515046298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45962.453515046298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45962.453515046298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45962.453515046298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45962.453515046298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45962.453515046298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45962.453515046298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45962.453515046298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45962.453515046298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45962.453515046298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45962.453515046298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45962.453515046298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45962.453515046298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45962.453515046298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45962.453515046298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45962.453515046298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45962.453515046298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ca="1" si="2"/>
        <v>45962.453515046298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ref="G182:G245" ca="1" si="3">IFERROR(NOW()-F182,"-")</f>
        <v>45962.453515046298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45962.453515046298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45962.453515046298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45962.453515046298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45962.453515046298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45962.453515046298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45962.453515046298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45962.453515046298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45962.453515046298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45962.453515046298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45962.453515046298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45962.453515046298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45962.453515046298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45962.453515046298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45962.453515046298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45962.453515046298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45962.453515046298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45962.453515046298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45962.453515046298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45962.453515046298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45962.453515046298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45962.453515046298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45962.453515046298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45962.453515046298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45962.453515046298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45962.453515046298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45962.453515046298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45962.453515046298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45962.453515046298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45962.453515046298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45962.453515046298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45962.453515046298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45962.453515046298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45962.453515046298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45962.453515046298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45962.453515046298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45962.453515046298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45962.453515046298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45962.453515046298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45962.453515046298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45962.453515046298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45962.453515046298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45962.453515046298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45962.453515046298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45962.453515046298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45962.453515046298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45962.453515046298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45962.453515046298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45962.453515046298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45962.453515046298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45962.453515046298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45962.453515046298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45962.453515046298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45962.453515046298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45962.453515046298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45962.453515046298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45962.453515046298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45962.453515046298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45962.453515046298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45962.453515046298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45962.453515046298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45962.453515046298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45962.453515046298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ca="1" si="3"/>
        <v>45962.453515046298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ref="G246:G309" ca="1" si="4">IFERROR(NOW()-F246,"-")</f>
        <v>45962.453515046298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45962.453515046298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45962.453515046298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45962.453515046298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45962.453515046298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45962.453515046298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45962.453515046298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45962.453515046298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45962.453515046298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45962.453515046298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45962.453515046298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45962.453515046298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45962.453515046298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45962.453515046298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45962.453515046298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45962.453515046298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45962.453515046298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45962.453515046298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45962.453515046298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45962.453515046298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45962.453515046298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45962.453515046298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45962.453515046298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45962.453515046298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45962.453515046298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45962.453515046298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45962.453515046298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45962.453515046298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45962.453515046298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45962.453515046298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45962.453515046298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45962.453515046298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45962.453515046298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45962.453515046298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45962.453515046298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45962.453515046298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45962.453515046298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45962.453515046298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45962.453515046298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45962.453515046298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45962.453515046298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45962.453515046298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45962.453515046298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45962.453515046298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45962.453515046298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45962.453515046298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45962.453515046298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45962.453515046298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45962.453515046298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45962.453515046298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45962.453515046298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45962.453515046298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45962.453515046298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45962.453515046298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45962.453515046298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45962.453515046298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45962.453515046298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45962.453515046298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45962.453515046298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45962.453515046298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45962.453515046298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45962.453515046298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45962.453515046298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ca="1" si="4"/>
        <v>45962.453515046298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ref="G310:G373" ca="1" si="5">IFERROR(NOW()-F310,"-")</f>
        <v>45962.453515046298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45962.453515046298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45962.453515046298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45962.453515046298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45962.453515046298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45962.453515046298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45962.453515046298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45962.453515046298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45962.453515046298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45962.453515046298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45962.453515046298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45962.453515046298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45962.453515046298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45962.453515046298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45962.453515046298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45962.453515046298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45962.453515046298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45962.453515046298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45962.453515046298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45962.453515046298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45962.453515046298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45962.453515046298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45962.453515046298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45962.453515046298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45962.453515046298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45962.453515046298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45962.453515046298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45962.453515046298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45962.453515046298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45962.453515046298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45962.453515046298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45962.453515046298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45962.453515046298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45962.453515046298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45962.453515046298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45962.453515046298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45962.453515046298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45962.453515046298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45962.453515046298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45962.453515046298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45962.453515046298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45962.453515046298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45962.453515046298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45962.453515046298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45962.453515046298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45962.453515046298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45962.453515046298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45962.453515046298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45962.453515046298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45962.453515046298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45962.453515046298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45962.453515046298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45962.453515046298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45962.453515046298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45962.453515046298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45962.453515046298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45962.453515046298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45962.453515046298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45962.453515046298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45962.453515046298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45962.453515046298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45962.453515046298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45962.453515046298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ca="1" si="5"/>
        <v>45962.453515046298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ref="G374:G437" ca="1" si="6">IFERROR(NOW()-F374,"-")</f>
        <v>45962.453515046298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45962.453515046298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45962.453515046298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45962.453515046298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45962.453515046298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45962.453515046298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45962.453515046298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45962.453515046298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45962.453515046298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45962.453515046298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45962.453515046298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45962.453515046298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45962.453515046298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45962.453515046298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45962.453515046298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45962.453515046298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45962.453515046298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45962.453515046298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45962.453515046298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45962.453515046298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45962.453515046298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45962.453515046298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45962.453515046298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45962.453515046298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45962.453515046298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45962.453515046298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45962.453515046298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45962.453515046298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45962.453515046298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45962.453515046298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45962.453515046298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45962.453515046298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45962.453515046298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45962.453515046298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45962.453515046298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45962.453515046298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45962.453515046298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45962.453515046298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45962.453515046298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45962.453515046298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45962.453515046298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45962.453515046298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45962.453515046298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45962.453515046298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45962.453515046298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45962.453515046298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45962.453515046298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45962.453515046298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45962.453515046298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45962.453515046298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45962.453515046298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45962.453515046298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45962.453515046298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45962.453515046298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45962.453515046298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45962.453515046298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45962.453515046298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45962.453515046298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45962.453515046298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45962.453515046298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45962.453515046298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45962.453515046298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45962.453515046298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ca="1" si="6"/>
        <v>45962.453515046298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ref="G438:G501" ca="1" si="7">IFERROR(NOW()-F438,"-")</f>
        <v>45962.453515046298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45962.453515046298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45962.453515046298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45962.453515046298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45962.453515046298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45962.453515046298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45962.453515046298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45962.453515046298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45962.453515046298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45962.453515046298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45962.453515046298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45962.453515046298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45962.453515046298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45962.453515046298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45962.453515046298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45962.453515046298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45962.453515046298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45962.453515046298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45962.453515046298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45962.453515046298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45962.453515046298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45962.453515046298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45962.453515046298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45962.453515046298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45962.453515046298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45962.453515046298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45962.453515046298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45962.453515046298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45962.453515046298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45962.453515046298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45962.453515046298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45962.453515046298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45962.453515046298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45962.453515046298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45962.453515046298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45962.453515046298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45962.453515046298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45962.453515046298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45962.453515046298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45962.453515046298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45962.453515046298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45962.453515046298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45962.453515046298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45962.453515046298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45962.453515046298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45962.453515046298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45962.453515046298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45962.453515046298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45962.453515046298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45962.453515046298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45962.453515046298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45962.453515046298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45962.453515046298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45962.453515046298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45962.453515046298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45962.453515046298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45962.453515046298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45962.453515046298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45962.453515046298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45962.453515046298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45962.453515046298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45962.453515046298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45962.453515046298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ca="1" si="7"/>
        <v>45962.453515046298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ref="G502:G565" ca="1" si="8">IFERROR(NOW()-F502,"-")</f>
        <v>45962.453515046298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45962.453515046298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45962.453515046298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45962.453515046298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45962.453515046298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45962.453515046298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45962.453515046298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45962.453515046298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45962.453515046298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45962.453515046298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45962.453515046298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45962.453515046298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45962.453515046298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45962.453515046298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45962.453515046298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45962.453515046298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45962.453515046298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45962.453515046298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45962.453515046298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45962.453515046298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45962.453515046298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45962.453515046298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45962.453515046298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45962.453515046298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45962.453515046298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45962.453515046298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45962.453515046298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45962.453515046298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45962.453515046298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45962.453515046298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45962.453515046298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45962.453515046298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45962.453515046298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45962.453515046298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45962.453515046298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45962.453515046298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45962.453515046298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45962.453515046298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45962.453515046298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45962.453515046298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45962.453515046298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45962.453515046298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45962.453515046298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45962.453515046298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45962.453515046298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45962.453515046298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45962.453515046298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45962.453515046298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45962.453515046298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45962.453515046298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45962.453515046298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45962.453515046298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45962.453515046298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45962.453515046298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45962.453515046298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45962.453515046298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45962.453515046298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45962.453515046298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45962.453515046298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45962.453515046298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45962.453515046298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45962.453515046298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45962.453515046298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ca="1" si="8"/>
        <v>45962.453515046298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ref="G566:G629" ca="1" si="9">IFERROR(NOW()-F566,"-")</f>
        <v>45962.453515046298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45962.453515046298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45962.453515046298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45962.453515046298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45962.453515046298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45962.453515046298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45962.453515046298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45962.453515046298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45962.453515046298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45962.453515046298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45962.453515046298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45962.453515046298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45962.453515046298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45962.453515046298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45962.453515046298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45962.453515046298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45962.453515046298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45962.453515046298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45962.453515046298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45962.453515046298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45962.453515046298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45962.453515046298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45962.453515046298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45962.453515046298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45962.453515046298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45962.453515046298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45962.453515046298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45962.453515046298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45962.453515046298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45962.453515046298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45962.453515046298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45962.453515046298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45962.453515046298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45962.453515046298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45962.453515046298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45962.453515046298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45962.453515046298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45962.453515046298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45962.453515046298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45962.453515046298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45962.453515046298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45962.453515046298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45962.453515046298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45962.453515046298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45962.453515046298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45962.453515046298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45962.453515046298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45962.453515046298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45962.453515046298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45962.453515046298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45962.453515046298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45962.453515046298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45962.453515046298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45962.453515046298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45962.453515046298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45962.453515046298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45962.453515046298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45962.453515046298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45962.453515046298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45962.453515046298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45962.453515046298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45962.453515046298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45962.453515046298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ca="1" si="9"/>
        <v>45962.453515046298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ref="G630:G693" ca="1" si="10">IFERROR(NOW()-F630,"-")</f>
        <v>45962.453515046298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45962.453515046298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45962.453515046298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45962.453515046298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45962.453515046298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45962.453515046298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45962.453515046298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45962.453515046298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45962.453515046298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45962.453515046298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45962.453515046298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45962.453515046298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45962.453515046298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45962.453515046298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45962.453515046298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45962.453515046298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45962.453515046298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45962.453515046298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45962.453515046298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45962.453515046298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45962.453515046298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45962.453515046298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45962.453515046298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45962.453515046298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45962.453515046298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45962.453515046298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45962.453515046298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45962.453515046298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45962.453515046298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45962.453515046298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45962.453515046298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45962.453515046298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45962.453515046298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45962.453515046298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45962.453515046298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45962.453515046298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45962.453515046298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45962.453515046298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45962.453515046298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45962.453515046298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45962.453515046298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45962.453515046298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45962.453515046298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45962.453515046298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45962.453515046298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45962.453515046298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45962.453515046298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45962.453515046298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45962.453515046298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45962.453515046298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45962.453515046298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45962.453515046298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45962.453515046298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45962.453515046298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45962.453515046298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45962.453515046298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45962.453515046298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45962.453515046298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45962.453515046298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45962.453515046298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45962.453515046298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45962.453515046298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45962.453515046298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ca="1" si="10"/>
        <v>45962.453515046298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ref="G694:G757" ca="1" si="11">IFERROR(NOW()-F694,"-")</f>
        <v>45962.453515046298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45962.453515046298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45962.453515046298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45962.453515046298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45962.453515046298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45962.453515046298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45962.453515046298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45962.453515046298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45962.453515046298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45962.453515046298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45962.453515046298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45962.453515046298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45962.453515046298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45962.453515046298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45962.453515046298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45962.453515046298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45962.453515046298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45962.453515046298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45962.453515046298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45962.453515046298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45962.453515046298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45962.453515046298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45962.453515046298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45962.453515046298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45962.453515046298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45962.453515046298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45962.453515046298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45962.453515046298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45962.453515046298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45962.453515046298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45962.453515046298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45962.453515046298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45962.453515046298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45962.453515046298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45962.453515046298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45962.453515046298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45962.453515046298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45962.453515046298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45962.453515046298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45962.453515046298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45962.453515046298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45962.453515046298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45962.453515046298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45962.453515046298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45962.453515046298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45962.453515046298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45962.453515046298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45962.453515046298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45962.453515046298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45962.453515046298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45962.453515046298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45962.453515046298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45962.453515046298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45962.453515046298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45962.453515046298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45962.453515046298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45962.453515046298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45962.453515046298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45962.453515046298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45962.453515046298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45962.453515046298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45962.453515046298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45962.453515046298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ca="1" si="11"/>
        <v>45962.453515046298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ref="G758:G821" ca="1" si="12">IFERROR(NOW()-F758,"-")</f>
        <v>45962.453515046298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45962.453515046298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45962.453515046298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45962.453515046298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45962.453515046298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45962.453515046298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45962.453515046298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45962.453515046298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45962.453515046298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45962.453515046298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45962.453515046298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45962.453515046298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45962.453515046298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45962.453515046298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45962.453515046298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45962.453515046298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45962.453515046298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45962.453515046298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45962.453515046298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45962.453515046298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45962.453515046298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45962.453515046298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45962.453515046298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45962.453515046298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45962.453515046298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45962.453515046298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45962.453515046298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45962.453515046298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45962.453515046298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45962.453515046298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45962.453515046298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45962.453515046298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45962.453515046298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45962.453515046298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45962.453515046298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45962.453515046298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45962.453515046298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45962.453515046298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45962.453515046298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45962.453515046298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45962.453515046298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45962.453515046298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45962.453515046298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45962.453515046298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45962.453515046298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45962.453515046298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45962.453515046298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45962.453515046298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45962.453515046298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45962.453515046298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45962.453515046298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45962.453515046298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45962.453515046298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45962.453515046298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45962.453515046298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45962.453515046298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45962.453515046298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45962.453515046298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45962.453515046298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45962.453515046298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45962.453515046298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45962.453515046298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45962.453515046298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ca="1" si="12"/>
        <v>45962.453515046298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ref="G822:G885" ca="1" si="13">IFERROR(NOW()-F822,"-")</f>
        <v>45962.453515046298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45962.453515046298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45962.453515046298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45962.453515046298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45962.453515046298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45962.453515046298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45962.453515046298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45962.453515046298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45962.453515046298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45962.453515046298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45962.453515046298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45962.453515046298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45962.453515046298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45962.453515046298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45962.453515046298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45962.453515046298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45962.453515046298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45962.453515046298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45962.453515046298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45962.453515046298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45962.453515046298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45962.453515046298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45962.453515046298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45962.453515046298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45962.453515046298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45962.453515046298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45962.453515046298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45962.453515046298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45962.453515046298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45962.453515046298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45962.453515046298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45962.453515046298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45962.453515046298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45962.453515046298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45962.453515046298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45962.453515046298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45962.453515046298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45962.453515046298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45962.453515046298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45962.453515046298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45962.453515046298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45962.453515046298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45962.453515046298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45962.453515046298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45962.453515046298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45962.453515046298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45962.453515046298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45962.453515046298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45962.453515046298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45962.453515046298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45962.453515046298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45962.453515046298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45962.453515046298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45962.453515046298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45962.453515046298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45962.453515046298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45962.453515046298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45962.453515046298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45962.453515046298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45962.453515046298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45962.453515046298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45962.453515046298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45962.453515046298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ca="1" si="13"/>
        <v>45962.453515046298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ref="G886:G949" ca="1" si="14">IFERROR(NOW()-F886,"-")</f>
        <v>45962.453515046298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45962.453515046298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45962.453515046298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45962.453515046298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45962.453515046298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45962.453515046298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45962.453515046298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45962.453515046298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45962.453515046298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45962.453515046298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45962.453515046298</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45962.453515046298</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45962.453515046298</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45962.453515046298</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45962.453515046298</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45962.453515046298</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45962.453515046298</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45962.453515046298</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45962.453515046298</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45962.453515046298</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45962.453515046298</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45962.453515046298</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45962.453515046298</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45962.453515046298</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45962.453515046298</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45962.453515046298</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45962.453515046298</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45962.453515046298</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45962.453515046298</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45962.453515046298</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45962.453515046298</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45962.453515046298</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45962.453515046298</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45962.453515046298</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45962.453515046298</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45962.453515046298</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45962.453515046298</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45962.453515046298</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45962.453515046298</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45962.453515046298</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45962.453515046298</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45962.453515046298</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45962.453515046298</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45962.453515046298</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45962.453515046298</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45962.453515046298</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45962.453515046298</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45962.453515046298</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45962.453515046298</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45962.453515046298</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45962.453515046298</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45962.453515046298</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45962.453515046298</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45962.453515046298</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45962.453515046298</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45962.453515046298</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45962.453515046298</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45962.453515046298</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45962.453515046298</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45962.453515046298</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45962.453515046298</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45962.453515046298</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45962.453515046298</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ca="1" si="14"/>
        <v>45962.453515046298</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ref="G950:G1013" ca="1" si="15">IFERROR(NOW()-F950,"-")</f>
        <v>45962.453515046298</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45962.453515046298</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45962.453515046298</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45962.453515046298</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45962.453515046298</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45962.453515046298</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45962.453515046298</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45962.453515046298</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45962.453515046298</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45962.453515046298</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45962.453515046298</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45962.453515046298</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45962.453515046298</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45962.453515046298</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45962.453515046298</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45962.453515046298</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45962.453515046298</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45962.453515046298</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45962.453515046298</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45962.453515046298</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45962.453515046298</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45962.453515046298</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45962.453515046298</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45962.453515046298</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45962.453515046298</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45962.453515046298</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45962.453515046298</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45962.453515046298</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45962.453515046298</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45962.453515046298</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45962.453515046298</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45962.453515046298</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45962.453515046298</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45962.453515046298</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45962.453515046298</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45962.453515046298</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45962.453515046298</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45962.453515046298</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45962.453515046298</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45962.453515046298</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45962.453515046298</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45962.453515046298</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45962.453515046298</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45962.453515046298</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45962.453515046298</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45962.453515046298</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45962.453515046298</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45962.453515046298</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45962.453515046298</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45962.453515046298</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45962.453515046298</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45962.453515046298</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45962.453515046298</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45962.453515046298</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45962.453515046298</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45962.453515046298</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45962.453515046298</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45962.453515046298</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45962.453515046298</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45962.453515046298</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45962.453515046298</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45962.453515046298</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45962.453515046298</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ca="1" si="15"/>
        <v>45962.453515046298</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ref="G1014:G1077" ca="1" si="16">IFERROR(NOW()-F1014,"-")</f>
        <v>45962.453515046298</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45962.453515046298</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45962.453515046298</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45962.453515046298</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45962.453515046298</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45962.453515046298</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45962.453515046298</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45962.453515046298</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45962.453515046298</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45962.453515046298</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45962.453515046298</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45962.453515046298</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45962.453515046298</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45962.453515046298</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45962.453515046298</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45962.453515046298</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45962.453515046298</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45962.453515046298</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45962.453515046298</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45962.453515046298</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45962.453515046298</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45962.453515046298</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45962.453515046298</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45962.453515046298</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45962.453515046298</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45962.453515046298</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45962.453515046298</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45962.453515046298</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45962.453515046298</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45962.453515046298</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45962.453515046298</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45962.453515046298</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45962.453515046298</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45962.453515046298</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45962.453515046298</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45962.453515046298</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45962.453515046298</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45962.453515046298</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45962.453515046298</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45962.453515046298</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45962.453515046298</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45962.453515046298</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45962.453515046298</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45962.453515046298</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45962.453515046298</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45962.453515046298</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45962.453515046298</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45962.453515046298</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45962.453515046298</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45962.453515046298</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45962.453515046298</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45962.453515046298</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45962.453515046298</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45962.453515046298</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45962.453515046298</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45962.453515046298</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45962.453515046298</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45962.453515046298</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45962.453515046298</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45962.453515046298</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45962.453515046298</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45962.453515046298</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45962.453515046298</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ca="1" si="16"/>
        <v>45962.453515046298</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ref="G1078:G1092" ca="1" si="17">IFERROR(NOW()-F1078,"-")</f>
        <v>45962.453515046298</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45962.453515046298</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45962.453515046298</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45962.453515046298</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45962.453515046298</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45962.453515046298</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45962.453515046298</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45962.453515046298</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45962.453515046298</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45962.453515046298</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45962.453515046298</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45962.453515046298</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45962.453515046298</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45962.453515046298</v>
      </c>
      <c r="H1091" s="22"/>
      <c r="I1091" s="19" t="str">
        <f>IFERROR(VLOOKUP(D1091,DB!A:F,6,0),"")</f>
        <v/>
      </c>
      <c r="J1091" s="18" t="str">
        <f>IFERROR(VLOOKUP(D1091,DB!A:G,7,0),"")</f>
        <v/>
      </c>
      <c r="K1091" s="46"/>
      <c r="L1091" s="23" t="str">
        <f>IFERROR(VLOOKUP(D1091,DB!A:I,9,0),"")</f>
        <v/>
      </c>
    </row>
    <row r="1092" spans="1:12" ht="15" customHeight="1">
      <c r="A1092" s="19"/>
      <c r="B1092" s="62" t="str">
        <f>IFERROR(VLOOKUP(D1092,DB!A:K,11,0),"")</f>
        <v/>
      </c>
      <c r="C1092" s="18"/>
      <c r="D1092" s="18"/>
      <c r="E1092" s="18"/>
      <c r="F1092" s="20"/>
      <c r="G1092" s="21">
        <f t="shared" ca="1" si="17"/>
        <v>45962.453515046298</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9"/>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39114</v>
      </c>
      <c r="B2" s="93" t="str">
        <f>IFERROR(VLOOKUP(D2,DB!A:K,11,0),"")</f>
        <v>R4</v>
      </c>
      <c r="C2" s="96">
        <v>1</v>
      </c>
      <c r="D2" s="93" t="s">
        <v>35092</v>
      </c>
      <c r="E2" s="97" t="s">
        <v>39021</v>
      </c>
      <c r="F2" s="98">
        <v>45703.480717592596</v>
      </c>
      <c r="G2" s="99">
        <f ca="1">IFERROR(NOW()-F2,"")</f>
        <v>258.97279745370179</v>
      </c>
      <c r="H2" s="98">
        <v>45703.474768518521</v>
      </c>
      <c r="I2" s="98" t="str">
        <f>IFERROR(VLOOKUP(D2,DB!A:F,6,0),"")</f>
        <v>SCECO</v>
      </c>
      <c r="J2" s="98" t="str">
        <f>IFERROR(VLOOKUP(D2,DB!A:G,7,0),"")</f>
        <v>Dead</v>
      </c>
      <c r="K2" s="100" t="s">
        <v>39115</v>
      </c>
      <c r="L2" s="93" t="str">
        <f>IFERROR(VLOOKUP(D2,DB!A:I,9,0),"")</f>
        <v>Latis</v>
      </c>
    </row>
    <row r="3" spans="1:16" ht="26.25" customHeight="1">
      <c r="A3" s="168" t="s">
        <v>39116</v>
      </c>
      <c r="B3" s="118" t="str">
        <f>IFERROR(VLOOKUP(D3,DB!A:K,11,0),"")</f>
        <v>R4</v>
      </c>
      <c r="C3" s="119">
        <v>1</v>
      </c>
      <c r="D3" s="93" t="s">
        <v>28974</v>
      </c>
      <c r="E3" s="97" t="s">
        <v>39021</v>
      </c>
      <c r="F3" s="122">
        <v>45960.96875</v>
      </c>
      <c r="G3" s="123">
        <f ca="1">IFERROR(NOW()-F3,"")</f>
        <v>1.48476504629798</v>
      </c>
      <c r="H3" s="122">
        <v>45960.963101851848</v>
      </c>
      <c r="I3" s="118" t="str">
        <f>IFERROR(VLOOKUP(D3,DB!A:F,6,0),"")</f>
        <v>SCECO</v>
      </c>
      <c r="J3" s="118" t="str">
        <f>IFERROR(VLOOKUP(D3,DB!A:G,7,0),"")</f>
        <v>Weak</v>
      </c>
      <c r="K3" s="124" t="s">
        <v>39117</v>
      </c>
      <c r="L3" s="120" t="str">
        <f>IFERROR(VLOOKUP(D3,DB!A:I,9,0),"")</f>
        <v>Latis</v>
      </c>
    </row>
    <row r="4" spans="1:16" ht="15" customHeight="1">
      <c r="A4" s="118" t="s">
        <v>39118</v>
      </c>
      <c r="B4" s="118" t="str">
        <f>IFERROR(VLOOKUP(D4,DB!A:K,11,0),"")</f>
        <v>R4</v>
      </c>
      <c r="C4" s="119">
        <v>1</v>
      </c>
      <c r="D4" s="120" t="s">
        <v>37756</v>
      </c>
      <c r="E4" s="97" t="s">
        <v>39021</v>
      </c>
      <c r="F4" s="122">
        <v>45962.418055555558</v>
      </c>
      <c r="G4" s="123">
        <f ca="1">IFERROR(NOW()-F4,"")</f>
        <v>3.5459490740322508E-2</v>
      </c>
      <c r="H4" s="98">
        <v>45962.388888888891</v>
      </c>
      <c r="I4" s="118" t="str">
        <f>IFERROR(VLOOKUP(D4,DB!A:F,6,0),"")</f>
        <v>SCECO</v>
      </c>
      <c r="J4" s="118" t="str">
        <f>IFERROR(VLOOKUP(D4,DB!A:G,7,0),"")</f>
        <v>Vandalized</v>
      </c>
      <c r="K4" s="124" t="s">
        <v>39119</v>
      </c>
      <c r="L4" s="120" t="str">
        <f>IFERROR(VLOOKUP(D4,DB!A:I,9,0),"")</f>
        <v>Latis</v>
      </c>
    </row>
    <row r="5" spans="1:16" ht="15" customHeight="1">
      <c r="A5" s="118" t="s">
        <v>39120</v>
      </c>
      <c r="B5" s="118" t="str">
        <f>IFERROR(VLOOKUP(D5,DB!A:K,11,0),"")</f>
        <v>R4</v>
      </c>
      <c r="C5" s="119">
        <v>2</v>
      </c>
      <c r="D5" s="120" t="s">
        <v>30496</v>
      </c>
      <c r="E5" s="97" t="s">
        <v>39021</v>
      </c>
      <c r="F5" s="122">
        <v>45962.440138888887</v>
      </c>
      <c r="G5" s="123">
        <f ca="1">IFERROR(NOW()-F5,"")</f>
        <v>1.337615741067566E-2</v>
      </c>
      <c r="H5" s="122">
        <v>45962.426249999997</v>
      </c>
      <c r="I5" s="118" t="str">
        <f>IFERROR(VLOOKUP(D5,DB!A:F,6,0),"")</f>
        <v>SCECO</v>
      </c>
      <c r="J5" s="118" t="str">
        <f>IFERROR(VLOOKUP(D5,DB!A:G,7,0),"")</f>
        <v>Dead</v>
      </c>
      <c r="K5" s="124"/>
      <c r="L5" s="120" t="str">
        <f>IFERROR(VLOOKUP(D5,DB!A:I,9,0),"")</f>
        <v>Latis</v>
      </c>
    </row>
    <row r="6" spans="1:16" ht="15" customHeight="1">
      <c r="A6" s="118"/>
      <c r="B6" s="118" t="str">
        <f>IFERROR(VLOOKUP(D6,DB!A:K,11,0),"")</f>
        <v/>
      </c>
      <c r="C6" s="119"/>
      <c r="D6" s="120"/>
      <c r="E6" s="97"/>
      <c r="F6" s="122"/>
      <c r="G6" s="123">
        <f ca="1">IFERROR(NOW()-F6,"")</f>
        <v>45962.453515046298</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45962.453515046298</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97"/>
      <c r="F8" s="122"/>
      <c r="G8" s="123">
        <f ca="1">IFERROR(NOW()-F8,"")</f>
        <v>45962.453515046298</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97"/>
      <c r="F9" s="122"/>
      <c r="G9" s="123">
        <f ca="1">IFERROR(NOW()-F9,"")</f>
        <v>45962.453515046298</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45962.453515046298</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45962.453515046298</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45962.453515046298</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45962.453515046298</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45962.453515046298</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45962.453515046298</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45962.453515046298</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45962.453515046298</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45962.453515046298</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45962.453515046298</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45962.453515046298</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45962.453515046298</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45962.453515046298</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45962.453515046298</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45962.453515046298</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45962.453515046298</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45962.453515046298</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45962.453515046298</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45962.453515046298</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45962.453515046298</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45962.453515046298</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45962.453515046298</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45962.453515046298</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45962.453515046298</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45962.453515046298</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45962.453515046298</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45962.453515046298</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45962.453515046298</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45962.453515046298</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45962.453515046298</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45962.453515046298</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45962.453515046298</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45962.453515046298</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45962.453515046298</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45962.453515046298</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45962.453515046298</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45962.453515046298</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45962.453515046298</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45962.453515046298</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45962.453515046298</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45962.453515046298</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45962.453515046298</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45962.453515046298</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45962.453515046298</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45962.453515046298</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45962.453515046298</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45962.453515046298</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45962.453515046298</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45962.453515046298</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45962.453515046298</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45962.453515046298</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45962.453515046298</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45962.453515046298</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45962.453515046298</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45962.453515046298</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45962.453515046298</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45962.453515046298</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45962.453515046298</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45962.453515046298</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45962.453515046298</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45962.453515046298</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45962.453515046298</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45962.453515046298</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45962.453515046298</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45962.453515046298</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45962.453515046298</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45962.453515046298</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45962.453515046298</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45962.453515046298</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45962.453515046298</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45962.453515046298</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45962.453515046298</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45962.453515046298</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45962.453515046298</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45962.453515046298</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45962.453515046298</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45962.453515046298</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45962.453515046298</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45962.453515046298</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45962.453515046298</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45962.453515046298</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45962.453515046298</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45962.453515046298</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45962.453515046298</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45962.453515046298</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45962.453515046298</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45962.453515046298</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45962.453515046298</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45962.453515046298</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45962.453515046298</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45962.453515046298</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45962.453515046298</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45962.453515046298</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45962.453515046298</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45962.453515046298</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45962.453515046298</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45962.453515046298</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45962.453515046298</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45962.453515046298</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45962.453515046298</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45962.453515046298</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45962.453515046298</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45962.453515046298</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45962.453515046298</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45962.453515046298</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45962.453515046298</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45962.453515046298</v>
      </c>
      <c r="H116" s="122"/>
      <c r="I116" s="118" t="str">
        <f>IFERROR(VLOOKUP(D116,DB!A:F,6,0),"")</f>
        <v/>
      </c>
      <c r="J116" s="118" t="str">
        <f>IFERROR(VLOOKUP(D116,DB!A:G,7,0),"")</f>
        <v/>
      </c>
      <c r="K116" s="124"/>
      <c r="L116" s="120" t="str">
        <f>IFERROR(VLOOKUP(D116,DB!A:I,9,0),"")</f>
        <v/>
      </c>
    </row>
    <row r="117" spans="1:12" ht="15" customHeight="1">
      <c r="A117" s="118"/>
      <c r="B117" s="118" t="str">
        <f>IFERROR(VLOOKUP(D117,DB!A:K,11,0),"")</f>
        <v/>
      </c>
      <c r="C117" s="119"/>
      <c r="D117" s="120"/>
      <c r="E117" s="121"/>
      <c r="F117" s="122"/>
      <c r="G117" s="123">
        <f ca="1">IFERROR(NOW()-F117,"")</f>
        <v>45962.453515046298</v>
      </c>
      <c r="H117" s="122"/>
      <c r="I117" s="118" t="str">
        <f>IFERROR(VLOOKUP(D117,DB!A:F,6,0),"")</f>
        <v/>
      </c>
      <c r="J117" s="118" t="str">
        <f>IFERROR(VLOOKUP(D117,DB!A:G,7,0),"")</f>
        <v/>
      </c>
      <c r="K117" s="124"/>
      <c r="L117" s="120" t="str">
        <f>IFERROR(VLOOKUP(D117,DB!A:I,9,0),"")</f>
        <v/>
      </c>
    </row>
    <row r="118" spans="1:12" ht="15" customHeight="1">
      <c r="A118" s="118"/>
      <c r="B118" s="118" t="str">
        <f>IFERROR(VLOOKUP(D118,DB!A:K,11,0),"")</f>
        <v/>
      </c>
      <c r="C118" s="119"/>
      <c r="D118" s="120"/>
      <c r="E118" s="121"/>
      <c r="F118" s="122"/>
      <c r="G118" s="123">
        <f ca="1">IFERROR(NOW()-F118,"")</f>
        <v>45962.453515046298</v>
      </c>
      <c r="H118" s="122"/>
      <c r="I118" s="118" t="str">
        <f>IFERROR(VLOOKUP(D118,DB!A:F,6,0),"")</f>
        <v/>
      </c>
      <c r="J118" s="118" t="str">
        <f>IFERROR(VLOOKUP(D118,DB!A:G,7,0),"")</f>
        <v/>
      </c>
      <c r="K118" s="124"/>
      <c r="L118" s="120" t="str">
        <f>IFERROR(VLOOKUP(D118,DB!A:I,9,0),"")</f>
        <v/>
      </c>
    </row>
    <row r="119" spans="1:12" ht="15" customHeight="1">
      <c r="A119" s="125"/>
      <c r="B119" s="125" t="str">
        <f>IFERROR(VLOOKUP(D119,DB!A:K,11,0),"")</f>
        <v/>
      </c>
      <c r="C119" s="126"/>
      <c r="D119" s="127"/>
      <c r="E119" s="128"/>
      <c r="F119" s="129"/>
      <c r="G119" s="130">
        <f ca="1">IFERROR(NOW()-F119,"")</f>
        <v>45962.453515046298</v>
      </c>
      <c r="H119" s="129"/>
      <c r="I119" s="125" t="str">
        <f>IFERROR(VLOOKUP(D119,DB!A:F,6,0),"")</f>
        <v/>
      </c>
      <c r="J119" s="125" t="str">
        <f>IFERROR(VLOOKUP(D119,DB!A:G,7,0),"")</f>
        <v/>
      </c>
      <c r="K119" s="131"/>
      <c r="L119" s="127" t="str">
        <f>IFERROR(VLOOKUP(D119,DB!A:I,9,0),"")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topLeftCell="K1" workbookViewId="0">
      <selection activeCell="D11" sqref="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39121</v>
      </c>
      <c r="B2" s="37" t="str">
        <f>IFERROR(VLOOKUP(D2,DB!A:K,11,0),"")</f>
        <v>R5</v>
      </c>
      <c r="C2" s="37">
        <v>3</v>
      </c>
      <c r="D2" s="117" t="s">
        <v>36011</v>
      </c>
      <c r="E2" s="37" t="s">
        <v>39021</v>
      </c>
      <c r="F2" s="38">
        <v>45891.832060185188</v>
      </c>
      <c r="G2" s="143">
        <f ca="1">IFERROR(NOW()-F2,"")</f>
        <v>70.621454861109669</v>
      </c>
      <c r="H2" s="38">
        <v>45891.790393518517</v>
      </c>
      <c r="I2" s="37" t="str">
        <f>IFERROR(VLOOKUP(D2,DB!A:F,6,0),"")</f>
        <v>Generator-SG</v>
      </c>
      <c r="J2" s="37" t="str">
        <f>IFERROR(VLOOKUP(D2,DB!A:G,7,0),"")</f>
        <v>Vandalized</v>
      </c>
      <c r="K2" s="37" t="s">
        <v>39122</v>
      </c>
      <c r="L2" s="37" t="str">
        <f>IFERROR(VLOOKUP(D2,DB!A:I,9,0),"")</f>
        <v>Latis</v>
      </c>
      <c r="M2" s="116"/>
    </row>
    <row r="3" spans="1:13" ht="30.75">
      <c r="A3" s="37" t="s">
        <v>39123</v>
      </c>
      <c r="B3" s="37" t="str">
        <f>IFERROR(VLOOKUP(D3,DB!A:K,11,0),"")</f>
        <v>R5</v>
      </c>
      <c r="C3" s="37">
        <v>1</v>
      </c>
      <c r="D3" s="37" t="s">
        <v>33268</v>
      </c>
      <c r="E3" s="37" t="s">
        <v>39102</v>
      </c>
      <c r="F3" s="38">
        <v>45926.188877314817</v>
      </c>
      <c r="G3" s="143">
        <f t="shared" ref="G3" ca="1" si="0">IFERROR(NOW()-F3,"")</f>
        <v>36.264637731481344</v>
      </c>
      <c r="H3" s="38">
        <v>45926.158159722225</v>
      </c>
      <c r="I3" s="37" t="str">
        <f>IFERROR(VLOOKUP(D3,DB!A:F,6,0),"")</f>
        <v>SCECO</v>
      </c>
      <c r="J3" s="37" t="str">
        <f>IFERROR(VLOOKUP(D3,DB!A:G,7,0),"")</f>
        <v>Good</v>
      </c>
      <c r="K3" s="37" t="s">
        <v>39124</v>
      </c>
      <c r="L3" s="37" t="str">
        <f>IFERROR(VLOOKUP(D3,DB!A:I,9,0),"")</f>
        <v>Latis</v>
      </c>
      <c r="M3" s="116"/>
    </row>
    <row r="4" spans="1:13" ht="48" customHeight="1">
      <c r="A4" s="151" t="s">
        <v>39125</v>
      </c>
      <c r="B4" s="151" t="str">
        <f>IFERROR(VLOOKUP(D4,DB!A:K,11,0),"")</f>
        <v>R5</v>
      </c>
      <c r="C4" s="151">
        <v>1</v>
      </c>
      <c r="D4" s="151" t="s">
        <v>34758</v>
      </c>
      <c r="E4" s="151" t="s">
        <v>39102</v>
      </c>
      <c r="F4" s="152">
        <v>45948.661111111112</v>
      </c>
      <c r="G4" s="153">
        <f ca="1">IFERROR(NOW()-F4,"")</f>
        <v>13.792403935185575</v>
      </c>
      <c r="H4" s="152">
        <v>45948.661111111112</v>
      </c>
      <c r="I4" s="151" t="str">
        <f>IFERROR(VLOOKUP(D4,DB!A:F,6,0),"")</f>
        <v>SCECO</v>
      </c>
      <c r="J4" s="151" t="str">
        <f>IFERROR(VLOOKUP(D4,DB!A:G,7,0),"")</f>
        <v>Dead</v>
      </c>
      <c r="K4" s="151" t="s">
        <v>39126</v>
      </c>
      <c r="L4" s="151" t="str">
        <f>IFERROR(VLOOKUP(D4,DB!A:I,9,0),"")</f>
        <v>Latis</v>
      </c>
    </row>
    <row r="5" spans="1:13" ht="15">
      <c r="A5" s="151"/>
      <c r="B5" s="151" t="str">
        <f>IFERROR(VLOOKUP(D5,DB!A:K,11,0),"")</f>
        <v/>
      </c>
      <c r="C5" s="151"/>
      <c r="D5" s="151"/>
      <c r="E5" s="151"/>
      <c r="F5" s="152"/>
      <c r="G5" s="153">
        <f ca="1">IFERROR(NOW()-F5,"")</f>
        <v>45962.453515046298</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45962.453515046298</v>
      </c>
      <c r="H6" s="152"/>
      <c r="I6" s="151" t="str">
        <f>IFERROR(VLOOKUP(D6,DB!A:F,6,0),"")</f>
        <v/>
      </c>
      <c r="J6" s="151" t="str">
        <f>IFERROR(VLOOKUP(D6,DB!A:G,7,0),"")</f>
        <v/>
      </c>
      <c r="K6" s="151"/>
      <c r="L6" s="151" t="str">
        <f>IFERROR(VLOOKUP(D6,DB!A:I,9,0),"")</f>
        <v/>
      </c>
    </row>
    <row r="7" spans="1:13" ht="15">
      <c r="A7" s="151"/>
      <c r="B7" s="151"/>
      <c r="C7" s="151"/>
      <c r="D7" s="151"/>
      <c r="E7" s="151"/>
      <c r="F7" s="152"/>
      <c r="G7" s="153"/>
      <c r="H7" s="152"/>
      <c r="I7" s="151"/>
      <c r="J7" s="151"/>
      <c r="K7" s="151"/>
      <c r="L7" s="151"/>
    </row>
    <row r="8" spans="1:13" ht="15">
      <c r="A8" s="151"/>
      <c r="B8" s="151"/>
      <c r="C8" s="151"/>
      <c r="D8" s="151"/>
      <c r="E8" s="151"/>
      <c r="F8" s="152"/>
      <c r="G8" s="153"/>
      <c r="H8" s="152"/>
      <c r="I8" s="151"/>
      <c r="J8" s="151"/>
      <c r="K8" s="151"/>
      <c r="L8" s="151"/>
    </row>
    <row r="9" spans="1:13" ht="15">
      <c r="A9" s="151"/>
      <c r="B9" s="151" t="str">
        <f>IFERROR(VLOOKUP(D9,DB!A:K,11,0),"")</f>
        <v/>
      </c>
      <c r="C9" s="151"/>
      <c r="D9" s="151"/>
      <c r="E9" s="151"/>
      <c r="F9" s="152"/>
      <c r="G9" s="153">
        <f ca="1">IFERROR(NOW()-F9,"")</f>
        <v>45962.453515046298</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45962.453515046298</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45962.453515046298</v>
      </c>
      <c r="H11" s="152"/>
      <c r="I11" s="151" t="str">
        <f>IFERROR(VLOOKUP(D11,DB!A:F,6,0),"")</f>
        <v/>
      </c>
      <c r="J11" s="151" t="str">
        <f>IFERROR(VLOOKUP(D11,DB!A:G,7,0),"")</f>
        <v/>
      </c>
      <c r="K11" s="151"/>
      <c r="L11" s="151" t="str">
        <f>IFERROR(VLOOKUP(D11,DB!A:I,9,0),"")</f>
        <v/>
      </c>
    </row>
    <row r="12" spans="1:13" ht="15">
      <c r="A12" s="151"/>
      <c r="B12" s="151" t="str">
        <f>IFERROR(VLOOKUP(D12,DB!A:K,11,0),"")</f>
        <v/>
      </c>
      <c r="C12" s="151"/>
      <c r="D12" s="169"/>
      <c r="E12" s="151"/>
      <c r="F12" s="152"/>
      <c r="G12" s="153">
        <f ca="1">IFERROR(NOW()-F12,"")</f>
        <v>45962.453515046298</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45962.453515046298</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45962.453515046298</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45962.453515046298</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45962.453515046298</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45962.453515046298</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45962.453515046298</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45962.453515046298</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45962.453515046298</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45962.453515046298</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45962.453515046298</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45962.453515046298</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45962.453515046298</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45962.453515046298</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45962.453515046298</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45962.453515046298</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45962.453515046298</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45962.453515046298</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45962.453515046298</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45962.453515046298</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45962.453515046298</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45962.453515046298</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45962.453515046298</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45962.453515046298</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45962.453515046298</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45962.453515046298</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45962.453515046298</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45962.453515046298</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45962.453515046298</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45962.453515046298</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45962.453515046298</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45962.453515046298</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45962.453515046298</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45962.453515046298</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45962.453515046298</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45962.453515046298</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45962.453515046298</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45962.453515046298</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45962.453515046298</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45962.453515046298</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45962.453515046298</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45962.453515046298</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45962.453515046298</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45962.453515046298</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45962.453515046298</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45962.453515046298</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45962.453515046298</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45962.453515046298</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45962.453515046298</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45962.453515046298</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45962.453515046298</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45962.453515046298</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45962.453515046298</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45962.453515046298</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45962.453515046298</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45962.453515046298</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45962.453515046298</v>
      </c>
      <c r="H68" s="152"/>
      <c r="I68" s="151" t="str">
        <f>IFERROR(VLOOKUP(D68,DB!A:F,6,0),"")</f>
        <v/>
      </c>
      <c r="J68" s="151" t="str">
        <f>IFERROR(VLOOKUP(D68,DB!A:G,7,0),"")</f>
        <v/>
      </c>
      <c r="K68" s="151"/>
      <c r="L68" s="151" t="str">
        <f>IFERROR(VLOOKUP(D68,DB!A:I,9,0),"")</f>
        <v/>
      </c>
    </row>
    <row r="69" spans="1:12" ht="15">
      <c r="A69" s="151"/>
      <c r="B69" s="151" t="str">
        <f>IFERROR(VLOOKUP(D69,DB!A:K,11,0),"")</f>
        <v/>
      </c>
      <c r="C69" s="151"/>
      <c r="D69" s="151"/>
      <c r="E69" s="151"/>
      <c r="F69" s="152"/>
      <c r="G69" s="153">
        <f ca="1">IFERROR(NOW()-F69,"")</f>
        <v>45962.453515046298</v>
      </c>
      <c r="H69" s="152"/>
      <c r="I69" s="151" t="str">
        <f>IFERROR(VLOOKUP(D69,DB!A:F,6,0),"")</f>
        <v/>
      </c>
      <c r="J69" s="151" t="str">
        <f>IFERROR(VLOOKUP(D69,DB!A:G,7,0),"")</f>
        <v/>
      </c>
      <c r="K69" s="151"/>
      <c r="L69" s="151" t="str">
        <f>IFERROR(VLOOKUP(D69,DB!A:I,9,0),"")</f>
        <v/>
      </c>
    </row>
    <row r="70" spans="1:12" ht="15">
      <c r="A70" s="151"/>
      <c r="B70" s="151" t="str">
        <f>IFERROR(VLOOKUP(D70,DB!A:K,11,0),"")</f>
        <v/>
      </c>
      <c r="C70" s="151"/>
      <c r="D70" s="151"/>
      <c r="E70" s="151"/>
      <c r="F70" s="152"/>
      <c r="G70" s="153">
        <f ca="1">IFERROR(NOW()-F70,"")</f>
        <v>45962.453515046298</v>
      </c>
      <c r="H70" s="152"/>
      <c r="I70" s="151" t="str">
        <f>IFERROR(VLOOKUP(D70,DB!A:F,6,0),"")</f>
        <v/>
      </c>
      <c r="J70" s="151" t="str">
        <f>IFERROR(VLOOKUP(D70,DB!A:G,7,0),"")</f>
        <v/>
      </c>
      <c r="K70" s="151"/>
      <c r="L70" s="151" t="str">
        <f>IFERROR(VLOOKUP(D70,DB!A:I,9,0),"")</f>
        <v/>
      </c>
    </row>
    <row r="71" spans="1:12" ht="15">
      <c r="A71" s="157"/>
      <c r="B71" s="157" t="str">
        <f>IFERROR(VLOOKUP(D71,DB!A:K,11,0),"")</f>
        <v/>
      </c>
      <c r="C71" s="157"/>
      <c r="D71" s="157"/>
      <c r="E71" s="157"/>
      <c r="F71" s="158"/>
      <c r="G71" s="159">
        <f ca="1">IFERROR(NOW()-F71,"")</f>
        <v>45962.453515046298</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45962.453515046298</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45962.453515046298</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45962.453515046298</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45962.453515046298</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45962.453515046298</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45962.453515046298</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45962.453515046298</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45962.453515046298</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45962.453515046298</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45962.453515046298</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45962.453515046298</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45962.453515046298</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45962.453515046298</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45962.453515046298</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45962.453515046298</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45962.453515046298</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45962.453515046298</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45962.453515046298</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45962.453515046298</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45962.453515046298</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45962.453515046298</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45962.453515046298</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45962.453515046298</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45962.453515046298</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45962.453515046298</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45962.453515046298</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45962.453515046298</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45962.453515046298</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45962.453515046298</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45962.453515046298</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45962.453515046298</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45962.453515046298</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45962.453515046298</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45962.453515046298</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45962.453515046298</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45962.453515046298</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45962.453515046298</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45962.453515046298</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45962.453515046298</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45962.453515046298</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45962.453515046298</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45962.453515046298</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45962.453515046298</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45962.453515046298</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45962.453515046298</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45962.453515046298</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45962.453515046298</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45962.453515046298</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45962.453515046298</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45962.453515046298</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45962.453515046298</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45962.453515046298</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45962.453515046298</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45962.453515046298</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45962.453515046298</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45962.453515046298</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45962.453515046298</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45962.453515046298</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45962.453515046298</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45962.453515046298</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45962.453515046298</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45962.453515046298</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45962.453515046298</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45962.453515046298</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45962.453515046298</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45962.453515046298</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45962.453515046298</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45962.453515046298</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45962.453515046298</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45962.453515046298</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45962.453515046298</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45962.453515046298</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45962.453515046298</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45962.453515046298</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45962.453515046298</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45962.453515046298</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45962.453515046298</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45962.453515046298</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45962.453515046298</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45962.453515046298</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45962.453515046298</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45962.453515046298</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45962.453515046298</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45962.453515046298</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45962.453515046298</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45962.453515046298</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45962.453515046298</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45962.453515046298</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45962.453515046298</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45962.453515046298</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45962.453515046298</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45962.453515046298</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45962.453515046298</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45962.453515046298</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45962.453515046298</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45962.453515046298</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45962.453515046298</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45962.453515046298</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45962.453515046298</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45962.453515046298</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45962.453515046298</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45962.453515046298</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45962.453515046298</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45962.453515046298</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45962.453515046298</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45962.453515046298</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45962.453515046298</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45962.453515046298</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45962.453515046298</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45962.453515046298</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45962.453515046298</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45962.453515046298</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45962.453515046298</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45962.453515046298</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45962.453515046298</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45962.453515046298</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45962.453515046298</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45962.453515046298</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45962.453515046298</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45962.453515046298</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45962.453515046298</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45962.453515046298</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45962.453515046298</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45962.453515046298</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45962.453515046298</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45962.453515046298</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45962.453515046298</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45962.453515046298</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45962.453515046298</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45962.453515046298</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45962.453515046298</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45962.453515046298</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45962.453515046298</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45962.453515046298</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45962.453515046298</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45962.453515046298</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45962.453515046298</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45962.453515046298</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45962.453515046298</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45962.453515046298</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45962.453515046298</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45962.453515046298</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45962.453515046298</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45962.453515046298</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45962.453515046298</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45962.453515046298</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45962.453515046298</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45962.453515046298</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45962.453515046298</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45962.453515046298</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45962.453515046298</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45962.453515046298</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45962.453515046298</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45962.453515046298</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45962.453515046298</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45962.453515046298</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45962.453515046298</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45962.453515046298</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45962.453515046298</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45962.453515046298</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45962.453515046298</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45962.453515046298</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45962.453515046298</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45962.453515046298</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45962.453515046298</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45962.453515046298</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45962.453515046298</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45962.453515046298</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45962.453515046298</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45962.453515046298</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45962.453515046298</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45962.453515046298</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45962.453515046298</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45962.453515046298</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45962.453515046298</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45962.453515046298</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45962.453515046298</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45962.453515046298</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45962.453515046298</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45962.453515046298</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45962.453515046298</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45962.453515046298</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45962.453515046298</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45962.453515046298</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45962.453515046298</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45962.453515046298</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45962.453515046298</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45962.453515046298</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45962.453515046298</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45962.453515046298</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45962.453515046298</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45962.453515046298</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45962.453515046298</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45962.453515046298</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45962.453515046298</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45962.453515046298</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45962.453515046298</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45962.453515046298</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45962.453515046298</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45962.453515046298</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45962.453515046298</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45962.453515046298</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45962.453515046298</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45962.453515046298</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45962.453515046298</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45962.453515046298</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45962.453515046298</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45962.453515046298</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45962.453515046298</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45962.453515046298</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45962.453515046298</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45962.453515046298</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45962.453515046298</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45962.453515046298</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45962.453515046298</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45962.453515046298</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45962.453515046298</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45962.453515046298</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45962.453515046298</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45962.453515046298</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45962.453515046298</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45962.453515046298</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45962.453515046298</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45962.453515046298</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45962.453515046298</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45962.453515046298</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45962.453515046298</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45962.453515046298</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45962.453515046298</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45962.453515046298</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45962.453515046298</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45962.453515046298</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45962.453515046298</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45962.453515046298</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45962.453515046298</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45962.453515046298</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45962.453515046298</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45962.453515046298</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45962.453515046298</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45962.453515046298</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45962.453515046298</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45962.453515046298</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45962.453515046298</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45962.453515046298</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45962.453515046298</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45962.453515046298</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45962.453515046298</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45962.453515046298</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45962.453515046298</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45962.453515046298</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45962.453515046298</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45962.453515046298</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45962.453515046298</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45962.453515046298</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45962.453515046298</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45962.453515046298</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45962.453515046298</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45962.453515046298</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45962.453515046298</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45962.453515046298</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45962.453515046298</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45962.453515046298</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45962.453515046298</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45962.453515046298</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45962.453515046298</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45962.453515046298</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45962.453515046298</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45962.453515046298</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45962.453515046298</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45962.453515046298</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45962.453515046298</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45962.453515046298</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45962.453515046298</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45962.453515046298</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45962.453515046298</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45962.453515046298</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45962.453515046298</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45962.453515046298</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45962.453515046298</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45962.453515046298</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45962.453515046298</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45962.453515046298</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45962.453515046298</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45962.453515046298</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45962.453515046298</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45962.453515046298</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45962.453515046298</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45962.453515046298</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45962.453515046298</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45962.453515046298</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45962.453515046298</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45962.453515046298</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45962.453515046298</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45962.453515046298</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45962.453515046298</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45962.453515046298</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45962.453515046298</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45962.453515046298</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45962.453515046298</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45962.453515046298</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45962.453515046298</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45962.453515046298</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45962.453515046298</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45962.453515046298</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45962.453515046298</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45962.453515046298</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45962.453515046298</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45962.453515046298</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45962.453515046298</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45962.453515046298</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45962.453515046298</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45962.453515046298</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45962.453515046298</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45962.453515046298</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45962.453515046298</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45962.453515046298</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45962.453515046298</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45962.453515046298</v>
      </c>
      <c r="H389" s="158"/>
      <c r="I389" s="157" t="str">
        <f>IFERROR(VLOOKUP(D389,DB!A:F,6,0),"")</f>
        <v/>
      </c>
      <c r="J389" s="157" t="str">
        <f>IFERROR(VLOOKUP(D389,DB!A:G,7,0),"")</f>
        <v/>
      </c>
      <c r="K389" s="157"/>
      <c r="L389" s="157" t="str">
        <f>IFERROR(VLOOKUP(D389,DB!A:I,9,0),"")</f>
        <v/>
      </c>
    </row>
    <row r="390" spans="1:12" ht="15">
      <c r="A390" s="157"/>
      <c r="B390" s="157" t="str">
        <f>IFERROR(VLOOKUP(D390,DB!A:K,11,0),"")</f>
        <v/>
      </c>
      <c r="C390" s="157"/>
      <c r="D390" s="157"/>
      <c r="E390" s="157"/>
      <c r="F390" s="158"/>
      <c r="G390" s="159">
        <f ca="1">IFERROR(NOW()-F390,"")</f>
        <v>45962.453515046298</v>
      </c>
      <c r="H390" s="158"/>
      <c r="I390" s="157" t="str">
        <f>IFERROR(VLOOKUP(D390,DB!A:F,6,0),"")</f>
        <v/>
      </c>
      <c r="J390" s="157" t="str">
        <f>IFERROR(VLOOKUP(D390,DB!A:G,7,0),"")</f>
        <v/>
      </c>
      <c r="K390" s="157"/>
      <c r="L390" s="157" t="str">
        <f>IFERROR(VLOOKUP(D390,DB!A:I,9,0),"")</f>
        <v/>
      </c>
    </row>
    <row r="391" spans="1:12" ht="15">
      <c r="A391" s="157"/>
      <c r="B391" s="157" t="str">
        <f>IFERROR(VLOOKUP(D391,DB!A:K,11,0),"")</f>
        <v/>
      </c>
      <c r="C391" s="157"/>
      <c r="D391" s="157"/>
      <c r="E391" s="157"/>
      <c r="F391" s="158"/>
      <c r="G391" s="159">
        <f ca="1">IFERROR(NOW()-F391,"")</f>
        <v>45962.453515046298</v>
      </c>
      <c r="H391" s="158"/>
      <c r="I391" s="157" t="str">
        <f>IFERROR(VLOOKUP(D391,DB!A:F,6,0),"")</f>
        <v/>
      </c>
      <c r="J391" s="157" t="str">
        <f>IFERROR(VLOOKUP(D391,DB!A:G,7,0),"")</f>
        <v/>
      </c>
      <c r="K391" s="157"/>
      <c r="L391" s="157"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39127</v>
      </c>
      <c r="B2" s="102" t="str">
        <f>IFERROR(VLOOKUP(D2,DB!A:K,11,0),"")</f>
        <v>R6</v>
      </c>
      <c r="C2" s="104">
        <v>2</v>
      </c>
      <c r="D2" s="102" t="s">
        <v>29406</v>
      </c>
      <c r="E2" s="105" t="s">
        <v>39021</v>
      </c>
      <c r="F2" s="106"/>
      <c r="G2" s="76">
        <f ca="1">IFERROR(NOW()-F2,"-")</f>
        <v>45962.453515046298</v>
      </c>
      <c r="H2" s="106">
        <v>45962.422696759262</v>
      </c>
      <c r="I2" s="102" t="str">
        <f>IFERROR(VLOOKUP(D2,DB!A:F,6,0),"")</f>
        <v>SCECO</v>
      </c>
      <c r="J2" s="101" t="str">
        <f>IFERROR(VLOOKUP(D2,DB!A:G,7,0),"")</f>
        <v>Dead</v>
      </c>
      <c r="K2" s="107" t="s">
        <v>39128</v>
      </c>
      <c r="L2" s="108" t="str">
        <f>IFERROR(VLOOKUP(D2,DB!A:I,9,0),"")</f>
        <v>Latis</v>
      </c>
    </row>
    <row r="3" spans="1:16383" ht="31.5" customHeight="1">
      <c r="A3" s="103"/>
      <c r="B3" s="102" t="str">
        <f>IFERROR(VLOOKUP(D3,DB!A:K,11,0),"")</f>
        <v/>
      </c>
      <c r="C3" s="104"/>
      <c r="D3" s="102"/>
      <c r="E3" s="105"/>
      <c r="F3" s="106"/>
      <c r="G3" s="76">
        <f ca="1">IFERROR(NOW()-F3,"-")</f>
        <v>45962.453515046298</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45962.453515046298</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45962.453515046298</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45962.453515046298</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45962.453515046298</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45962.453515046298</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45962.453515046298</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45962.453515046298</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45962.453515046298</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45962.453515046298</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45962.453515046298</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45962.453515046298</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45962.453515046298</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45962.453515046298</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45962.453515046298</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45962.453515046298</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45962.453515046298</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45962.453515046298</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45962.453515046298</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45962.453515046298</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45962.453515046298</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45962.453515046298</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45962.453515046298</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45962.453515046298</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2025-11-01T07:53:16Z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